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6" i="1"/>
  <c r="E104"/>
  <c r="H77"/>
  <c r="J75"/>
  <c r="I75"/>
  <c r="J154"/>
  <c r="I154"/>
  <c r="E145"/>
  <c r="I145" s="1"/>
  <c r="H17"/>
  <c r="J212"/>
  <c r="D214"/>
  <c r="G212"/>
  <c r="F212"/>
  <c r="D212"/>
  <c r="D211"/>
  <c r="J200"/>
  <c r="J199"/>
  <c r="J191"/>
  <c r="J190"/>
  <c r="H200"/>
  <c r="H199"/>
  <c r="H196"/>
  <c r="H191"/>
  <c r="H190"/>
  <c r="I200"/>
  <c r="I199"/>
  <c r="I191"/>
  <c r="I190"/>
  <c r="D183"/>
  <c r="D185"/>
  <c r="G187"/>
  <c r="J187" s="1"/>
  <c r="F187"/>
  <c r="E187"/>
  <c r="H187" s="1"/>
  <c r="G196"/>
  <c r="F196"/>
  <c r="J196" s="1"/>
  <c r="E196"/>
  <c r="D196"/>
  <c r="J174"/>
  <c r="I174"/>
  <c r="H174"/>
  <c r="D166"/>
  <c r="D167"/>
  <c r="G173"/>
  <c r="F173"/>
  <c r="J173" s="1"/>
  <c r="E173"/>
  <c r="H173" s="1"/>
  <c r="J155"/>
  <c r="J153"/>
  <c r="J152"/>
  <c r="J151"/>
  <c r="J150"/>
  <c r="J149"/>
  <c r="J148"/>
  <c r="J147"/>
  <c r="J146"/>
  <c r="I155"/>
  <c r="I153"/>
  <c r="I152"/>
  <c r="I151"/>
  <c r="I150"/>
  <c r="I149"/>
  <c r="I148"/>
  <c r="I147"/>
  <c r="I146"/>
  <c r="H155"/>
  <c r="H153"/>
  <c r="H152"/>
  <c r="H151"/>
  <c r="H150"/>
  <c r="H149"/>
  <c r="H148"/>
  <c r="H147"/>
  <c r="H146"/>
  <c r="G145"/>
  <c r="J145" s="1"/>
  <c r="F145"/>
  <c r="J132"/>
  <c r="J131"/>
  <c r="J130"/>
  <c r="J129"/>
  <c r="J128"/>
  <c r="J127"/>
  <c r="J126"/>
  <c r="J125"/>
  <c r="J124"/>
  <c r="I132"/>
  <c r="I131"/>
  <c r="I130"/>
  <c r="I129"/>
  <c r="I128"/>
  <c r="I127"/>
  <c r="H132"/>
  <c r="H131"/>
  <c r="H130"/>
  <c r="H129"/>
  <c r="H128"/>
  <c r="H127"/>
  <c r="J122"/>
  <c r="G122"/>
  <c r="F122"/>
  <c r="D122"/>
  <c r="G124"/>
  <c r="F124"/>
  <c r="D124"/>
  <c r="G125"/>
  <c r="F125"/>
  <c r="D125"/>
  <c r="G126"/>
  <c r="F126"/>
  <c r="H126"/>
  <c r="J109"/>
  <c r="J107"/>
  <c r="J105"/>
  <c r="J100"/>
  <c r="J99"/>
  <c r="J98"/>
  <c r="J97"/>
  <c r="J96"/>
  <c r="J95"/>
  <c r="J91"/>
  <c r="J85"/>
  <c r="J84"/>
  <c r="J81"/>
  <c r="J76"/>
  <c r="J74"/>
  <c r="J73"/>
  <c r="J72"/>
  <c r="J71"/>
  <c r="J70"/>
  <c r="J69"/>
  <c r="J67"/>
  <c r="J66"/>
  <c r="J65"/>
  <c r="J64"/>
  <c r="J59"/>
  <c r="J58"/>
  <c r="J57"/>
  <c r="J56"/>
  <c r="J55"/>
  <c r="J54"/>
  <c r="J52"/>
  <c r="J51"/>
  <c r="J50"/>
  <c r="J49"/>
  <c r="J48"/>
  <c r="J47"/>
  <c r="J46"/>
  <c r="J45"/>
  <c r="J44"/>
  <c r="J43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I109"/>
  <c r="I107"/>
  <c r="I105"/>
  <c r="I100"/>
  <c r="I99"/>
  <c r="I98"/>
  <c r="I97"/>
  <c r="I96"/>
  <c r="I95"/>
  <c r="I91"/>
  <c r="I85"/>
  <c r="I81"/>
  <c r="I76"/>
  <c r="I74"/>
  <c r="I73"/>
  <c r="I72"/>
  <c r="I71"/>
  <c r="I70"/>
  <c r="I69"/>
  <c r="I67"/>
  <c r="I66"/>
  <c r="I64"/>
  <c r="I59"/>
  <c r="I57"/>
  <c r="I56"/>
  <c r="I55"/>
  <c r="I54"/>
  <c r="I52"/>
  <c r="I51"/>
  <c r="I50"/>
  <c r="I49"/>
  <c r="I48"/>
  <c r="I47"/>
  <c r="I46"/>
  <c r="I45"/>
  <c r="I44"/>
  <c r="I43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H109"/>
  <c r="H107"/>
  <c r="H105"/>
  <c r="H100"/>
  <c r="H99"/>
  <c r="H98"/>
  <c r="H97"/>
  <c r="H96"/>
  <c r="H95"/>
  <c r="H91"/>
  <c r="H85"/>
  <c r="H84"/>
  <c r="H81"/>
  <c r="H76"/>
  <c r="H74"/>
  <c r="H73"/>
  <c r="H72"/>
  <c r="H71"/>
  <c r="H70"/>
  <c r="H69"/>
  <c r="H67"/>
  <c r="H66"/>
  <c r="H64"/>
  <c r="H63"/>
  <c r="H59"/>
  <c r="H57"/>
  <c r="H56"/>
  <c r="H55"/>
  <c r="H54"/>
  <c r="H52"/>
  <c r="H51"/>
  <c r="H50"/>
  <c r="H49"/>
  <c r="H48"/>
  <c r="H47"/>
  <c r="H46"/>
  <c r="H45"/>
  <c r="H44"/>
  <c r="H43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6"/>
  <c r="D13"/>
  <c r="D14"/>
  <c r="F88"/>
  <c r="D88"/>
  <c r="D104"/>
  <c r="F104"/>
  <c r="G104"/>
  <c r="G62" s="1"/>
  <c r="G94"/>
  <c r="J94" s="1"/>
  <c r="F94"/>
  <c r="E94"/>
  <c r="E88" s="1"/>
  <c r="G84"/>
  <c r="F84"/>
  <c r="E84"/>
  <c r="I84" s="1"/>
  <c r="D84"/>
  <c r="G68"/>
  <c r="F68"/>
  <c r="E68"/>
  <c r="G65"/>
  <c r="F65"/>
  <c r="E65"/>
  <c r="H65" s="1"/>
  <c r="G63"/>
  <c r="F63"/>
  <c r="I63" s="1"/>
  <c r="E63"/>
  <c r="D63"/>
  <c r="G58"/>
  <c r="F58"/>
  <c r="E58"/>
  <c r="H58" s="1"/>
  <c r="D58"/>
  <c r="G15"/>
  <c r="F15"/>
  <c r="F14" s="1"/>
  <c r="F211" s="1"/>
  <c r="E15"/>
  <c r="D15"/>
  <c r="D68"/>
  <c r="G53"/>
  <c r="F53"/>
  <c r="J53" s="1"/>
  <c r="E53"/>
  <c r="D94"/>
  <c r="D65"/>
  <c r="D53"/>
  <c r="D187"/>
  <c r="D173"/>
  <c r="D168"/>
  <c r="G168"/>
  <c r="G167" s="1"/>
  <c r="G166" s="1"/>
  <c r="F168"/>
  <c r="E168"/>
  <c r="D145"/>
  <c r="D144"/>
  <c r="D126"/>
  <c r="D186"/>
  <c r="F144"/>
  <c r="I126" l="1"/>
  <c r="E125"/>
  <c r="E62"/>
  <c r="I58"/>
  <c r="F62"/>
  <c r="D62"/>
  <c r="H104"/>
  <c r="D12"/>
  <c r="I65"/>
  <c r="E12"/>
  <c r="E210" s="1"/>
  <c r="G186"/>
  <c r="G185" s="1"/>
  <c r="G183" s="1"/>
  <c r="G214" s="1"/>
  <c r="F186"/>
  <c r="F185" s="1"/>
  <c r="I196"/>
  <c r="F183"/>
  <c r="J185"/>
  <c r="J104"/>
  <c r="I104"/>
  <c r="H68"/>
  <c r="G12"/>
  <c r="G210" s="1"/>
  <c r="J63"/>
  <c r="F12"/>
  <c r="J168"/>
  <c r="I168"/>
  <c r="H168"/>
  <c r="I187"/>
  <c r="E186"/>
  <c r="F167"/>
  <c r="E167"/>
  <c r="I173"/>
  <c r="G144"/>
  <c r="G143" s="1"/>
  <c r="G142" s="1"/>
  <c r="G213" s="1"/>
  <c r="F143"/>
  <c r="H145"/>
  <c r="D143"/>
  <c r="G88"/>
  <c r="J88" s="1"/>
  <c r="I94"/>
  <c r="E14"/>
  <c r="E211" s="1"/>
  <c r="I211" s="1"/>
  <c r="H88"/>
  <c r="I88"/>
  <c r="H94"/>
  <c r="I68"/>
  <c r="J68"/>
  <c r="G14"/>
  <c r="G211" s="1"/>
  <c r="I53"/>
  <c r="H53"/>
  <c r="J15"/>
  <c r="H15"/>
  <c r="I15"/>
  <c r="E144"/>
  <c r="I144" s="1"/>
  <c r="F13"/>
  <c r="I125" l="1"/>
  <c r="E124"/>
  <c r="H125"/>
  <c r="H12"/>
  <c r="D210"/>
  <c r="H210" s="1"/>
  <c r="D11"/>
  <c r="D10"/>
  <c r="D9" s="1"/>
  <c r="H14"/>
  <c r="I12"/>
  <c r="J186"/>
  <c r="F214"/>
  <c r="J214" s="1"/>
  <c r="J183"/>
  <c r="J12"/>
  <c r="F210"/>
  <c r="I210" s="1"/>
  <c r="I186"/>
  <c r="E185"/>
  <c r="H186"/>
  <c r="J167"/>
  <c r="F166"/>
  <c r="J166" s="1"/>
  <c r="H167"/>
  <c r="E166"/>
  <c r="I167"/>
  <c r="G216"/>
  <c r="J144"/>
  <c r="F142"/>
  <c r="F213" s="1"/>
  <c r="J143"/>
  <c r="H144"/>
  <c r="D142"/>
  <c r="D213" s="1"/>
  <c r="J14"/>
  <c r="G13"/>
  <c r="G10" s="1"/>
  <c r="J211"/>
  <c r="H211"/>
  <c r="E13"/>
  <c r="H13" s="1"/>
  <c r="I14"/>
  <c r="J13"/>
  <c r="E143"/>
  <c r="H143" s="1"/>
  <c r="F10"/>
  <c r="F11"/>
  <c r="I124" l="1"/>
  <c r="E122"/>
  <c r="H124"/>
  <c r="J210"/>
  <c r="G11"/>
  <c r="E10"/>
  <c r="I10" s="1"/>
  <c r="I13"/>
  <c r="J142"/>
  <c r="I185"/>
  <c r="H185"/>
  <c r="E183"/>
  <c r="I183" s="1"/>
  <c r="H166"/>
  <c r="I166"/>
  <c r="J213"/>
  <c r="F216"/>
  <c r="J216" s="1"/>
  <c r="E142"/>
  <c r="E213" s="1"/>
  <c r="H213" s="1"/>
  <c r="I143"/>
  <c r="D216"/>
  <c r="J10"/>
  <c r="E11"/>
  <c r="H11" s="1"/>
  <c r="J11"/>
  <c r="F9"/>
  <c r="G9"/>
  <c r="E212" l="1"/>
  <c r="I122"/>
  <c r="H122"/>
  <c r="H10"/>
  <c r="E9"/>
  <c r="I9" s="1"/>
  <c r="I11"/>
  <c r="H183"/>
  <c r="E214"/>
  <c r="E216" s="1"/>
  <c r="I216" s="1"/>
  <c r="I213"/>
  <c r="J9"/>
  <c r="H142"/>
  <c r="I142"/>
  <c r="H212" l="1"/>
  <c r="I212"/>
  <c r="H9"/>
  <c r="H214"/>
  <c r="I214"/>
  <c r="H216"/>
</calcChain>
</file>

<file path=xl/sharedStrings.xml><?xml version="1.0" encoding="utf-8"?>
<sst xmlns="http://schemas.openxmlformats.org/spreadsheetml/2006/main" count="302" uniqueCount="176">
  <si>
    <t>Projekcija proračuna</t>
  </si>
  <si>
    <t>BROJ</t>
  </si>
  <si>
    <t>1</t>
  </si>
  <si>
    <t>2</t>
  </si>
  <si>
    <t>3</t>
  </si>
  <si>
    <t>4</t>
  </si>
  <si>
    <t>2/1</t>
  </si>
  <si>
    <t>3/2</t>
  </si>
  <si>
    <t>4/3</t>
  </si>
  <si>
    <t>POZICIJA</t>
  </si>
  <si>
    <t>KONTA</t>
  </si>
  <si>
    <t>VRSTA RASHODA / IZDATAKA</t>
  </si>
  <si>
    <t>INDEX</t>
  </si>
  <si>
    <t>UKUPNO RASHODI / IZDACI</t>
  </si>
  <si>
    <t>Korisnik OŠ VLADIMIRA NAZORA</t>
  </si>
  <si>
    <t>Program 01 ZAKONSKI STANDARD OSNOVNOŠKOLSKOG OBRAZOVANJA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</si>
  <si>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</si>
  <si>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</si>
  <si>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</si>
  <si>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</si>
  <si>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</si>
  <si>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</si>
  <si>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</si>
  <si>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</si>
  <si>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</si>
  <si>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</si>
  <si>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Električna energija</t>
  </si>
  <si>
    <t>Motorni benzin i dizel gorivo</t>
  </si>
  <si>
    <t>Ostali materijali za proizvodnju energije (ugljen, drva, teško</t>
  </si>
  <si>
    <t>Sitni inventar</t>
  </si>
  <si>
    <t>Usluge telefona, telefaksa</t>
  </si>
  <si>
    <t>Usluge interneta</t>
  </si>
  <si>
    <t>Poštarina (pisma, tiskanice i sl.)</t>
  </si>
  <si>
    <t>Tisak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</si>
  <si>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</si>
  <si>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</si>
  <si>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</si>
  <si>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</si>
  <si>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</si>
  <si>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</si>
  <si>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Ostale zdravstvene i veterinarske usluge</t>
  </si>
  <si>
    <t>Usluge agencija, studentskog servisa (prijepisi, prijevodi i dr</t>
  </si>
  <si>
    <t>Ostale intelektualne usluge</t>
  </si>
  <si>
    <t>Ostale računalne usluge</t>
  </si>
  <si>
    <t>Grafičke i tiskarske usluge, usluge kopiranja i uvezivanja i sl</t>
  </si>
  <si>
    <t>Premije osiguranja ostale imovine</t>
  </si>
  <si>
    <t>Reprezentacija</t>
  </si>
  <si>
    <t>Ostali nespomenuti rashodi poslovanja</t>
  </si>
  <si>
    <t>Usluge platnog prometa</t>
  </si>
  <si>
    <t>Materijal i dijelovi za tekuće i inveticijsko održavanje građev</t>
  </si>
  <si>
    <t>Materijal i dijelovi za tekuće i investicijsko održavanje postr</t>
  </si>
  <si>
    <t>Usluge tekućeg i investicijskog održavanja građevinskih objekat</t>
  </si>
  <si>
    <t>Usluge tekućeg i investicijskog održavanja postrojenja i opreme</t>
  </si>
  <si>
    <t>Ostale usluge za komunikaciju i prijevoz</t>
  </si>
  <si>
    <t>Aktivnost A270206 DODATNI PROGRAMI OBRAZOVANJA</t>
  </si>
  <si>
    <t>Namirnice</t>
  </si>
  <si>
    <t>Dodatna ulaganja na građevinskim objektima</t>
  </si>
  <si>
    <t>Računala i računalna oprema</t>
  </si>
  <si>
    <t xml:space="preserve">IZVOR </t>
  </si>
  <si>
    <t>MINISTARSTVO ZNANOSTI OBRAZOVANJA I SPORTA</t>
  </si>
  <si>
    <t xml:space="preserve"> PROGRAM OSNOVNOŠKOLSKOG OBRAZOVANJA</t>
  </si>
  <si>
    <t xml:space="preserve"> OSNOVNI PROGRAM OBRAZOVANJA</t>
  </si>
  <si>
    <t>Doprinosi  za  zdrastveno osiguranja</t>
  </si>
  <si>
    <t>Doprinosi za  zapošljavanje</t>
  </si>
  <si>
    <t xml:space="preserve">Naknade  za prijevoz   </t>
  </si>
  <si>
    <t xml:space="preserve">Program 04 PROGRAM GLAZBENE  ŠKOLE </t>
  </si>
  <si>
    <t xml:space="preserve">uredski materijal i ostali  materijali </t>
  </si>
  <si>
    <t xml:space="preserve">Literatura,  časopisi  </t>
  </si>
  <si>
    <t xml:space="preserve">Ostali materijal - materijal za nastavu </t>
  </si>
  <si>
    <t xml:space="preserve">Sitan  inventar </t>
  </si>
  <si>
    <t xml:space="preserve">Ostale usluge  za održavanje  objekta </t>
  </si>
  <si>
    <t xml:space="preserve">Ostale usluge održavanja opreme </t>
  </si>
  <si>
    <t xml:space="preserve">reprezentacije </t>
  </si>
  <si>
    <t xml:space="preserve">Ostali nespomenuti  troškovi </t>
  </si>
  <si>
    <t xml:space="preserve"> PROGRAM GLAZBENE  ŠKOLE  </t>
  </si>
  <si>
    <t xml:space="preserve"> PROGRAM OSTALIH  AKTIVNOSTI U OBRAZOVANJU  </t>
  </si>
  <si>
    <t xml:space="preserve">Program 05 PROGRAM OSTALIH AKTIVNOSTI </t>
  </si>
  <si>
    <t xml:space="preserve">AKTIVNOST </t>
  </si>
  <si>
    <t xml:space="preserve">Aktivnost </t>
  </si>
  <si>
    <t xml:space="preserve">Školska  Kuhinja </t>
  </si>
  <si>
    <t xml:space="preserve">Namirnice </t>
  </si>
  <si>
    <t xml:space="preserve">UNAPREĐENJE  SPORTA U ŠKOLI </t>
  </si>
  <si>
    <t xml:space="preserve">REDOVNA  AKTIVNOST  SSK </t>
  </si>
  <si>
    <t>DODATNA ULAGANJA  U OPREMU ZA SŠK</t>
  </si>
  <si>
    <t xml:space="preserve">VLASTITI - PRIHODI OD SUFINANCIRANJA  </t>
  </si>
  <si>
    <t xml:space="preserve">VLASTITI  PRIIHODI   I POTPORE    </t>
  </si>
  <si>
    <t xml:space="preserve">Tekuće  i in. Odr. Obj. </t>
  </si>
  <si>
    <t>Ostali nespomenuti tr.</t>
  </si>
  <si>
    <t xml:space="preserve">Sportska oprema </t>
  </si>
  <si>
    <t xml:space="preserve">LOKALNI PRORAČUN GRADA CRIKVENICE </t>
  </si>
  <si>
    <t xml:space="preserve">Plaće  za  zaposlene </t>
  </si>
  <si>
    <t xml:space="preserve">Ostali  rashodi za  zaposlene </t>
  </si>
  <si>
    <t xml:space="preserve">Provedba programa GŠ </t>
  </si>
  <si>
    <t xml:space="preserve">UKUPNO RASHODI / IZDACI izvor Ministarstvo </t>
  </si>
  <si>
    <t xml:space="preserve">UKUPNO RASHODI / IZDACI IZVOR- VLASTITI SUFINANCIRANJE </t>
  </si>
  <si>
    <t xml:space="preserve">UKUPNO RASHODI / IZDACI IZVOR VLASTITI PRIHODI </t>
  </si>
  <si>
    <t xml:space="preserve">UKUPNO      </t>
  </si>
  <si>
    <t xml:space="preserve">Plaće za  zaposlene </t>
  </si>
  <si>
    <t xml:space="preserve">Doprinos za obavezno zdrastveno osiguranje </t>
  </si>
  <si>
    <t xml:space="preserve">Oprema za grijanje ven i hlađenje </t>
  </si>
  <si>
    <t xml:space="preserve">Ostali instrumenti uređaji i stojevi </t>
  </si>
  <si>
    <t>Aktivnost               PRIJEVOZ UČENIKA</t>
  </si>
  <si>
    <t xml:space="preserve">Aktivnost               UREĐENJE ŠKOLSKOG DVORIŠTA </t>
  </si>
  <si>
    <t xml:space="preserve">Usluge tekućeg i investicijskog održavanja- popločavanje dvorišta  </t>
  </si>
  <si>
    <t>Glavni program      PROGRAM SOCIJALNE ZAŠTITE</t>
  </si>
  <si>
    <t>Glavni program  KAPITALNO ULAGANJE U OSNOVNOŠKOLSKO OBRAZOVANJE</t>
  </si>
  <si>
    <t xml:space="preserve">Knjige u knjižnicama </t>
  </si>
  <si>
    <t xml:space="preserve"> Oprema </t>
  </si>
  <si>
    <t>Kapitalni projekt   KAPITALNO ULAGANJE U OPREMU OŠ V.NAZORA U CRIKVENICI</t>
  </si>
  <si>
    <t xml:space="preserve">Natjecanja , nagrađivanja,projektni dani </t>
  </si>
  <si>
    <t xml:space="preserve">Dodatna ulaganja -fasada </t>
  </si>
  <si>
    <t xml:space="preserve">Ugovori o djelu- naknada članovima školskog odbora </t>
  </si>
  <si>
    <t>Aktivnost  PROGRAM TEKUĆEG ODRŽAVANJA OPREME I ZGRADA</t>
  </si>
  <si>
    <t>Aktivnost  PROGRAM RADA S DAROVITIM UČENICIMA - NATJECANJA, NAGRAĐIVANJA, STIPENDIJE</t>
  </si>
  <si>
    <t xml:space="preserve">UKUPNO RASHODI / IZDACI izvor LP Grada crikvenice Zakonski standard </t>
  </si>
  <si>
    <t>UKUPNI RASHODI /IZDACI  LP Grada Crikvenice Dodatni standard</t>
  </si>
  <si>
    <t xml:space="preserve">Doprinos za obavezno za nezaposlene  </t>
  </si>
  <si>
    <t>Korisnik OŠ VLADIMIRA NAZORA 10428</t>
  </si>
  <si>
    <t>RAZDJEL  003  UO JP  /GLAVA 03</t>
  </si>
  <si>
    <t>plan 2012</t>
  </si>
  <si>
    <t>procjena 2014</t>
  </si>
  <si>
    <t xml:space="preserve">GLAVNI PROGRAM  R 27  PROGRAM OSNOVNOŠKOLSKOG OBRAZOVANJA  </t>
  </si>
  <si>
    <t xml:space="preserve">PROGRAM 01 ZAKONSKI STANDARD OSNOVNOŠKOSKOG OBRAZOVANJA </t>
  </si>
  <si>
    <t xml:space="preserve">Usluga  čuvanja ostale imovine </t>
  </si>
  <si>
    <t xml:space="preserve">PROGRAM  02  DODATNI STANDARD OSNOVNOŠKOLSKOG OBRAZOVANJA </t>
  </si>
  <si>
    <t xml:space="preserve">Doprinos za oav. zdr osig zaštite zdravlja na radu </t>
  </si>
  <si>
    <t xml:space="preserve">Doprinos za zapošljavanje  invalida </t>
  </si>
  <si>
    <t xml:space="preserve">Radio  i TV prijemnici </t>
  </si>
  <si>
    <t xml:space="preserve">DODATNI  STANDARD  OŠ OBRAZOVANJE </t>
  </si>
  <si>
    <t>Program 02</t>
  </si>
  <si>
    <t xml:space="preserve">Program 03    Socijalni program  Grada </t>
  </si>
  <si>
    <t>plan  2012</t>
  </si>
  <si>
    <t>plan 2013</t>
  </si>
  <si>
    <t>procjena 2015</t>
  </si>
  <si>
    <t>2013-2015</t>
  </si>
  <si>
    <t>plan   2013</t>
  </si>
  <si>
    <t>procjena 2012</t>
  </si>
  <si>
    <t xml:space="preserve">IZVORI FINANCIRANJA  ZA 2013 - 2015   REKAPITULACIJA </t>
  </si>
  <si>
    <t>PLAN 2012 .</t>
  </si>
  <si>
    <t xml:space="preserve">Članarine </t>
  </si>
  <si>
    <t xml:space="preserve">PRODUŽENI BORAVAK </t>
  </si>
  <si>
    <t>PROGRAM PRODUŽENOG BORAVKA U ŠKOLI</t>
  </si>
  <si>
    <t xml:space="preserve">PROVEDBA PROGRAMA  PRODUŽENOG BORAVKA </t>
  </si>
  <si>
    <t xml:space="preserve">Materijal  za  nastavu </t>
  </si>
  <si>
    <t xml:space="preserve">Ostale usluge -priprema obroka </t>
  </si>
  <si>
    <t xml:space="preserve">Ostali nespomenuti troškovi </t>
  </si>
  <si>
    <t xml:space="preserve">Program 06 SPORTSKI ŠKOLSKI KLUB </t>
  </si>
  <si>
    <t xml:space="preserve">Usluge tekućeg i investicijskog održavanja- sanacija kroviška  </t>
  </si>
  <si>
    <t>UREĐENJE ŠKOLSKOG DVORIŠTA I KROVIŠTA</t>
  </si>
  <si>
    <t xml:space="preserve">električna energija </t>
  </si>
  <si>
    <t xml:space="preserve">Sitan inventar </t>
  </si>
  <si>
    <t xml:space="preserve">Ostale usluge  za komunikaciju i prijevoz  </t>
  </si>
  <si>
    <t xml:space="preserve">Opskrba  vodom </t>
  </si>
  <si>
    <t xml:space="preserve">Ostali rashodi  poslovanja - natjecanja </t>
  </si>
  <si>
    <t>ZAKONSKI STANDARD  KAPITALNIH ULAGANJA U OBJEKTE I OPREMU  OŠ</t>
  </si>
  <si>
    <t xml:space="preserve">DODATNI STANDARD </t>
  </si>
  <si>
    <t xml:space="preserve">KAPITALNA  ULAGANJA  U OBJEKTE I OPREMU </t>
  </si>
  <si>
    <t>Računala  i  računalna oprema</t>
  </si>
  <si>
    <t>Oprema  za grijanje,ventilaciju i hlađenje</t>
  </si>
  <si>
    <t xml:space="preserve">Ostali instrumenti , uređaji i strojevi </t>
  </si>
  <si>
    <t xml:space="preserve">Oprema - školski namještaj </t>
  </si>
  <si>
    <t>Knjige u knjižnicama</t>
  </si>
  <si>
    <t xml:space="preserve">Dnevnice </t>
  </si>
  <si>
    <t xml:space="preserve">Naknade za smještaj </t>
  </si>
  <si>
    <t xml:space="preserve">Tuzemne članarine </t>
  </si>
  <si>
    <t xml:space="preserve">Ostala uredska oprema </t>
  </si>
  <si>
    <t xml:space="preserve">Oprema za protipožarnu zaštitu </t>
  </si>
  <si>
    <t xml:space="preserve">Ostali troškovi za kom i prij. </t>
  </si>
  <si>
    <t xml:space="preserve">troškovi djel izvan radnog odnosa </t>
  </si>
  <si>
    <t xml:space="preserve">Tisak </t>
  </si>
  <si>
    <t xml:space="preserve">Ostali materijal </t>
  </si>
  <si>
    <t xml:space="preserve">Mat za te. I ivn odr. Objekta - ograda </t>
  </si>
  <si>
    <t>Računalni programi</t>
  </si>
  <si>
    <t xml:space="preserve">Ostale kom usluge </t>
  </si>
  <si>
    <t xml:space="preserve">Zatezna  kamata </t>
  </si>
  <si>
    <t xml:space="preserve">Računalna oprema 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</si>
</sst>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#,##0.0\ [$%]"/>
  </numFmts>
  <fonts count="14"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40"/>
      <name val="Arial"/>
      <family val="2"/>
      <charset val="238"/>
    </font>
    <font>
      <sz val="8"/>
      <color indexed="9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54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5" fillId="2" borderId="0" xfId="0" quotePrefix="1" applyFont="1" applyFill="1"/>
    <xf numFmtId="0" fontId="6" fillId="3" borderId="0" xfId="0" applyFont="1" applyFill="1"/>
    <xf numFmtId="4" fontId="6" fillId="3" borderId="0" xfId="0" applyNumberFormat="1" applyFont="1" applyFill="1"/>
    <xf numFmtId="164" fontId="6" fillId="3" borderId="0" xfId="0" applyNumberFormat="1" applyFont="1" applyFill="1"/>
    <xf numFmtId="0" fontId="5" fillId="4" borderId="0" xfId="0" applyFont="1" applyFill="1"/>
    <xf numFmtId="4" fontId="5" fillId="4" borderId="0" xfId="0" applyNumberFormat="1" applyFont="1" applyFill="1"/>
    <xf numFmtId="164" fontId="5" fillId="4" borderId="0" xfId="0" applyNumberFormat="1" applyFont="1" applyFill="1"/>
    <xf numFmtId="0" fontId="6" fillId="5" borderId="0" xfId="0" applyFont="1" applyFill="1"/>
    <xf numFmtId="4" fontId="6" fillId="5" borderId="0" xfId="0" applyNumberFormat="1" applyFont="1" applyFill="1"/>
    <xf numFmtId="164" fontId="6" fillId="5" borderId="0" xfId="0" applyNumberFormat="1" applyFont="1" applyFill="1"/>
    <xf numFmtId="0" fontId="6" fillId="6" borderId="0" xfId="0" applyFont="1" applyFill="1"/>
    <xf numFmtId="4" fontId="6" fillId="6" borderId="0" xfId="0" applyNumberFormat="1" applyFont="1" applyFill="1"/>
    <xf numFmtId="164" fontId="6" fillId="6" borderId="0" xfId="0" applyNumberFormat="1" applyFont="1" applyFill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4" fontId="0" fillId="0" borderId="0" xfId="0" applyNumberFormat="1"/>
    <xf numFmtId="164" fontId="8" fillId="4" borderId="0" xfId="0" applyNumberFormat="1" applyFont="1" applyFill="1"/>
    <xf numFmtId="4" fontId="6" fillId="6" borderId="0" xfId="0" applyNumberFormat="1" applyFont="1" applyFill="1" applyAlignment="1"/>
    <xf numFmtId="39" fontId="4" fillId="0" borderId="0" xfId="1" applyNumberFormat="1" applyFont="1" applyAlignment="1"/>
    <xf numFmtId="4" fontId="4" fillId="0" borderId="0" xfId="0" applyNumberFormat="1" applyFont="1" applyAlignment="1"/>
    <xf numFmtId="4" fontId="1" fillId="0" borderId="0" xfId="0" applyNumberFormat="1" applyFont="1"/>
    <xf numFmtId="0" fontId="5" fillId="0" borderId="0" xfId="0" quotePrefix="1" applyFont="1" applyFill="1"/>
    <xf numFmtId="0" fontId="5" fillId="0" borderId="0" xfId="0" applyFont="1" applyFill="1"/>
    <xf numFmtId="0" fontId="0" fillId="3" borderId="0" xfId="0" applyFill="1"/>
    <xf numFmtId="0" fontId="5" fillId="0" borderId="0" xfId="0" applyFont="1"/>
    <xf numFmtId="0" fontId="11" fillId="7" borderId="0" xfId="0" applyFont="1" applyFill="1"/>
    <xf numFmtId="0" fontId="6" fillId="7" borderId="0" xfId="0" applyFont="1" applyFill="1"/>
    <xf numFmtId="4" fontId="6" fillId="7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0" fontId="4" fillId="0" borderId="0" xfId="0" applyFont="1"/>
    <xf numFmtId="4" fontId="4" fillId="0" borderId="0" xfId="0" applyNumberFormat="1" applyFont="1"/>
    <xf numFmtId="4" fontId="4" fillId="0" borderId="0" xfId="1" applyNumberFormat="1" applyFont="1" applyAlignment="1">
      <alignment horizontal="right"/>
    </xf>
    <xf numFmtId="2" fontId="9" fillId="6" borderId="0" xfId="1" applyNumberFormat="1" applyFont="1" applyFill="1" applyAlignment="1"/>
    <xf numFmtId="3" fontId="4" fillId="0" borderId="0" xfId="0" applyNumberFormat="1" applyFont="1"/>
    <xf numFmtId="164" fontId="12" fillId="3" borderId="0" xfId="0" applyNumberFormat="1" applyFont="1" applyFill="1"/>
    <xf numFmtId="164" fontId="6" fillId="9" borderId="0" xfId="0" applyNumberFormat="1" applyFont="1" applyFill="1"/>
    <xf numFmtId="164" fontId="6" fillId="11" borderId="0" xfId="0" applyNumberFormat="1" applyFont="1" applyFill="1"/>
    <xf numFmtId="164" fontId="13" fillId="11" borderId="0" xfId="0" applyNumberFormat="1" applyFont="1" applyFill="1"/>
    <xf numFmtId="164" fontId="13" fillId="10" borderId="0" xfId="0" applyNumberFormat="1" applyFont="1" applyFill="1"/>
    <xf numFmtId="164" fontId="6" fillId="12" borderId="0" xfId="0" applyNumberFormat="1" applyFont="1" applyFill="1"/>
    <xf numFmtId="164" fontId="6" fillId="13" borderId="0" xfId="0" applyNumberFormat="1" applyFont="1" applyFill="1"/>
    <xf numFmtId="164" fontId="6" fillId="14" borderId="0" xfId="0" applyNumberFormat="1" applyFont="1" applyFill="1"/>
    <xf numFmtId="164" fontId="6" fillId="15" borderId="0" xfId="0" applyNumberFormat="1" applyFont="1" applyFill="1"/>
    <xf numFmtId="0" fontId="10" fillId="0" borderId="0" xfId="0" applyFont="1" applyAlignment="1">
      <alignment horizontal="center" vertical="center"/>
    </xf>
  </cellXfs>
  <cellStyles count="2">
    <cellStyle name="Obično" xfId="0" builtinId="0"/>
    <cellStyle name="Valuta" xfId="1" builtinId="4"/>
  </cellStyles>
  <dxfs count="0"/>
  <tableStyles count="0" defaultTableStyle="TableStyleMedium9" defaultPivotStyle="PivotStyleLight16"/>
  <colors>
    <mruColors>
      <color rgb="FF666699"/>
      <color rgb="FF333399"/>
      <color rgb="FF33CCCC"/>
      <color rgb="FF0000FF"/>
      <color rgb="FF666635"/>
      <color rgb="FF808080"/>
      <color rgb="FF333333"/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view="pageBreakPreview" topLeftCell="A79" zoomScaleNormal="100" workbookViewId="0">
      <selection activeCell="E212" sqref="E212"/>
    </sheetView>
  </sheetViews>
  <sheetFormatPr defaultRowHeight="12.75"/>
  <cols>
    <col min="1" max="1" width="10.140625" customWidth="1"/>
    <col min="2" max="2" width="7.42578125" customWidth="1"/>
    <col min="3" max="3" width="30.28515625" customWidth="1"/>
    <col min="4" max="4" width="14.85546875" customWidth="1"/>
    <col min="5" max="7" width="13.7109375" customWidth="1"/>
    <col min="8" max="8" width="10.140625" customWidth="1"/>
    <col min="9" max="9" width="10.5703125" customWidth="1"/>
    <col min="10" max="10" width="11.140625" customWidth="1"/>
  </cols>
  <sheetData>
    <row r="1" spans="1:10" s="1" customFormat="1"/>
    <row r="3" spans="1:10" s="2" customFormat="1" ht="26.25">
      <c r="A3" s="2" t="s">
        <v>0</v>
      </c>
      <c r="D3" s="2" t="s">
        <v>134</v>
      </c>
    </row>
    <row r="4" spans="1:10" s="2" customFormat="1" ht="26.25"/>
    <row r="5" spans="1:10" s="3" customFormat="1" ht="20.25">
      <c r="C5" s="3" t="s">
        <v>58</v>
      </c>
      <c r="D5" s="3" t="s">
        <v>89</v>
      </c>
    </row>
    <row r="7" spans="1:10">
      <c r="A7" s="4"/>
      <c r="B7" s="4" t="s">
        <v>1</v>
      </c>
      <c r="C7" s="4"/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</row>
    <row r="8" spans="1:10">
      <c r="A8" s="4" t="s">
        <v>9</v>
      </c>
      <c r="B8" s="4" t="s">
        <v>10</v>
      </c>
      <c r="C8" s="4" t="s">
        <v>11</v>
      </c>
      <c r="D8" s="4" t="s">
        <v>131</v>
      </c>
      <c r="E8" s="4" t="s">
        <v>132</v>
      </c>
      <c r="F8" s="4" t="s">
        <v>120</v>
      </c>
      <c r="G8" s="4" t="s">
        <v>133</v>
      </c>
      <c r="H8" s="4"/>
      <c r="I8" s="4" t="s">
        <v>12</v>
      </c>
      <c r="J8" s="4"/>
    </row>
    <row r="9" spans="1:10">
      <c r="A9" s="6" t="s">
        <v>13</v>
      </c>
      <c r="B9" s="6"/>
      <c r="C9" s="6"/>
      <c r="D9" s="7">
        <f>+D10</f>
        <v>1050230</v>
      </c>
      <c r="E9" s="7">
        <f t="shared" ref="E9:G9" si="0">+E10</f>
        <v>1084544</v>
      </c>
      <c r="F9" s="7">
        <f t="shared" si="0"/>
        <v>1087980</v>
      </c>
      <c r="G9" s="7">
        <f t="shared" si="0"/>
        <v>1125730</v>
      </c>
      <c r="H9" s="43">
        <f>+E9/D9*100</f>
        <v>103.26728430915134</v>
      </c>
      <c r="I9" s="8">
        <f>+F9/E9*100</f>
        <v>100.31681517762303</v>
      </c>
      <c r="J9" s="8">
        <f>+G9/F9*100</f>
        <v>103.46973289950184</v>
      </c>
    </row>
    <row r="10" spans="1:10">
      <c r="A10" s="9" t="s">
        <v>118</v>
      </c>
      <c r="B10" s="9"/>
      <c r="C10" s="9"/>
      <c r="D10" s="10">
        <f>+D12+D13</f>
        <v>1050230</v>
      </c>
      <c r="E10" s="10">
        <f t="shared" ref="E10:G10" si="1">+E12+E13</f>
        <v>1084544</v>
      </c>
      <c r="F10" s="10">
        <f t="shared" si="1"/>
        <v>1087980</v>
      </c>
      <c r="G10" s="10">
        <f t="shared" si="1"/>
        <v>1125730</v>
      </c>
      <c r="H10" s="45">
        <f t="shared" ref="H10:H73" si="2">+E10/D10*100</f>
        <v>103.26728430915134</v>
      </c>
      <c r="I10" s="45">
        <f t="shared" ref="I10:I73" si="3">+F10/E10*100</f>
        <v>100.31681517762303</v>
      </c>
      <c r="J10" s="45">
        <f t="shared" ref="J10:J73" si="4">+G10/F10*100</f>
        <v>103.46973289950184</v>
      </c>
    </row>
    <row r="11" spans="1:10">
      <c r="A11" s="12" t="s">
        <v>117</v>
      </c>
      <c r="B11" s="12"/>
      <c r="C11" s="12"/>
      <c r="D11" s="13">
        <f>+D12+D13</f>
        <v>1050230</v>
      </c>
      <c r="E11" s="13">
        <f t="shared" ref="E11:G11" si="5">+E12+E13</f>
        <v>1084544</v>
      </c>
      <c r="F11" s="13">
        <f t="shared" si="5"/>
        <v>1087980</v>
      </c>
      <c r="G11" s="13">
        <f t="shared" si="5"/>
        <v>1125730</v>
      </c>
      <c r="H11" s="49">
        <f t="shared" si="2"/>
        <v>103.26728430915134</v>
      </c>
      <c r="I11" s="49">
        <f t="shared" si="3"/>
        <v>100.31681517762303</v>
      </c>
      <c r="J11" s="49">
        <f t="shared" si="4"/>
        <v>103.46973289950184</v>
      </c>
    </row>
    <row r="12" spans="1:10">
      <c r="A12" s="12" t="s">
        <v>128</v>
      </c>
      <c r="B12" s="12"/>
      <c r="C12" s="12"/>
      <c r="D12" s="13">
        <f>+D63+D65+D68+D84+D104</f>
        <v>233230</v>
      </c>
      <c r="E12" s="13">
        <f>+E63+E65+E68+E84+E104</f>
        <v>335417</v>
      </c>
      <c r="F12" s="13">
        <f>+F63+F65+F68+F84+F104</f>
        <v>219280</v>
      </c>
      <c r="G12" s="13">
        <f>+G63+G65+G68+G84+G104</f>
        <v>224730</v>
      </c>
      <c r="H12" s="49">
        <f t="shared" si="2"/>
        <v>143.81383183981478</v>
      </c>
      <c r="I12" s="49">
        <f t="shared" si="3"/>
        <v>65.375338757427329</v>
      </c>
      <c r="J12" s="49">
        <f t="shared" si="4"/>
        <v>102.48540678584459</v>
      </c>
    </row>
    <row r="13" spans="1:10">
      <c r="A13" s="15" t="s">
        <v>121</v>
      </c>
      <c r="B13" s="15"/>
      <c r="C13" s="15"/>
      <c r="D13" s="16">
        <f>+D14</f>
        <v>817000</v>
      </c>
      <c r="E13" s="16">
        <f t="shared" ref="E13:G13" si="6">+E14</f>
        <v>749127.00000000012</v>
      </c>
      <c r="F13" s="16">
        <f t="shared" si="6"/>
        <v>868700</v>
      </c>
      <c r="G13" s="16">
        <f t="shared" si="6"/>
        <v>901000</v>
      </c>
      <c r="H13" s="48">
        <f t="shared" si="2"/>
        <v>91.692411260709932</v>
      </c>
      <c r="I13" s="48">
        <f t="shared" si="3"/>
        <v>115.96164602263698</v>
      </c>
      <c r="J13" s="48">
        <f t="shared" si="4"/>
        <v>103.71819960861058</v>
      </c>
    </row>
    <row r="14" spans="1:10">
      <c r="A14" s="15" t="s">
        <v>122</v>
      </c>
      <c r="B14" s="15"/>
      <c r="C14" s="15"/>
      <c r="D14" s="16">
        <f>+D15+D53+D58+D94</f>
        <v>817000</v>
      </c>
      <c r="E14" s="16">
        <f>+E15+E53+E58+E94</f>
        <v>749127.00000000012</v>
      </c>
      <c r="F14" s="16">
        <f>+F15+F53+F58+F94</f>
        <v>868700</v>
      </c>
      <c r="G14" s="16">
        <f>+G15+G53+G58+G94</f>
        <v>901000</v>
      </c>
      <c r="H14" s="48">
        <f t="shared" si="2"/>
        <v>91.692411260709932</v>
      </c>
      <c r="I14" s="48">
        <f t="shared" si="3"/>
        <v>115.96164602263698</v>
      </c>
      <c r="J14" s="48">
        <f t="shared" si="4"/>
        <v>103.71819960861058</v>
      </c>
    </row>
    <row r="15" spans="1:10" s="1" customFormat="1">
      <c r="A15" s="32"/>
      <c r="B15" s="33"/>
      <c r="C15" s="33"/>
      <c r="D15" s="34">
        <f>SUM(D16:D40)+SUM(D43:D52)</f>
        <v>524800</v>
      </c>
      <c r="E15" s="34">
        <f>SUM(E16:E40)+SUM(E43:E52)</f>
        <v>500184.91000000009</v>
      </c>
      <c r="F15" s="34">
        <f>SUM(F16:F40)+SUM(F43:F52)</f>
        <v>564600</v>
      </c>
      <c r="G15" s="34">
        <f>SUM(G16:G40)+SUM(G43:G52)</f>
        <v>587800</v>
      </c>
      <c r="H15" s="47">
        <f t="shared" si="2"/>
        <v>95.309624618902461</v>
      </c>
      <c r="I15" s="47">
        <f t="shared" si="3"/>
        <v>112.87825536360141</v>
      </c>
      <c r="J15" s="47">
        <f t="shared" si="4"/>
        <v>104.10910379029401</v>
      </c>
    </row>
    <row r="16" spans="1:10" s="18" customFormat="1" ht="11.25">
      <c r="A16" s="19"/>
      <c r="B16" s="21">
        <v>32111</v>
      </c>
      <c r="C16" s="18" t="s">
        <v>16</v>
      </c>
      <c r="D16" s="19">
        <v>11000</v>
      </c>
      <c r="E16" s="19">
        <v>13332</v>
      </c>
      <c r="F16" s="19">
        <v>10000</v>
      </c>
      <c r="G16" s="19">
        <v>11000</v>
      </c>
      <c r="H16" s="46">
        <f t="shared" si="2"/>
        <v>121.2</v>
      </c>
      <c r="I16" s="46">
        <f t="shared" si="3"/>
        <v>75.00750075007501</v>
      </c>
      <c r="J16" s="46">
        <f t="shared" si="4"/>
        <v>110.00000000000001</v>
      </c>
    </row>
    <row r="17" spans="2:10" s="18" customFormat="1" ht="22.5">
      <c r="B17" s="21">
        <v>32113</v>
      </c>
      <c r="C17" s="18" t="s">
        <v>17</v>
      </c>
      <c r="D17" s="19">
        <v>8000</v>
      </c>
      <c r="E17" s="19">
        <v>7000</v>
      </c>
      <c r="F17" s="19">
        <v>8000</v>
      </c>
      <c r="G17" s="19">
        <v>8000</v>
      </c>
      <c r="H17" s="46">
        <f>+E17/D17*100</f>
        <v>87.5</v>
      </c>
      <c r="I17" s="46">
        <f t="shared" si="3"/>
        <v>114.28571428571428</v>
      </c>
      <c r="J17" s="46">
        <f t="shared" si="4"/>
        <v>100</v>
      </c>
    </row>
    <row r="18" spans="2:10" s="18" customFormat="1" ht="22.5">
      <c r="B18" s="21">
        <v>32115</v>
      </c>
      <c r="C18" s="18" t="s">
        <v>18</v>
      </c>
      <c r="D18" s="19">
        <v>11000</v>
      </c>
      <c r="E18" s="19">
        <v>11993.5</v>
      </c>
      <c r="F18" s="19">
        <v>11000</v>
      </c>
      <c r="G18" s="19">
        <v>12000</v>
      </c>
      <c r="H18" s="46">
        <f t="shared" si="2"/>
        <v>109.03181818181818</v>
      </c>
      <c r="I18" s="46">
        <f t="shared" si="3"/>
        <v>91.716346354275231</v>
      </c>
      <c r="J18" s="46">
        <f t="shared" si="4"/>
        <v>109.09090909090908</v>
      </c>
    </row>
    <row r="19" spans="2:10" s="18" customFormat="1" ht="11.25">
      <c r="B19" s="21">
        <v>32131</v>
      </c>
      <c r="C19" s="18" t="s">
        <v>19</v>
      </c>
      <c r="D19" s="19">
        <v>6000</v>
      </c>
      <c r="E19" s="19">
        <v>3000</v>
      </c>
      <c r="F19" s="19">
        <v>6000</v>
      </c>
      <c r="G19" s="19">
        <v>6500</v>
      </c>
      <c r="H19" s="46">
        <f t="shared" si="2"/>
        <v>50</v>
      </c>
      <c r="I19" s="46">
        <f t="shared" si="3"/>
        <v>200</v>
      </c>
      <c r="J19" s="46">
        <f t="shared" si="4"/>
        <v>108.33333333333333</v>
      </c>
    </row>
    <row r="20" spans="2:10" s="18" customFormat="1" ht="11.25">
      <c r="B20" s="21">
        <v>32211</v>
      </c>
      <c r="C20" s="18" t="s">
        <v>20</v>
      </c>
      <c r="D20" s="19">
        <v>10000</v>
      </c>
      <c r="E20" s="19">
        <v>6997.31</v>
      </c>
      <c r="F20" s="19">
        <v>10000</v>
      </c>
      <c r="G20" s="19">
        <v>10000</v>
      </c>
      <c r="H20" s="46">
        <f t="shared" si="2"/>
        <v>69.973100000000002</v>
      </c>
      <c r="I20" s="46">
        <f t="shared" si="3"/>
        <v>142.91206192093819</v>
      </c>
      <c r="J20" s="46">
        <f t="shared" si="4"/>
        <v>100</v>
      </c>
    </row>
    <row r="21" spans="2:10" s="18" customFormat="1" ht="22.5">
      <c r="B21" s="21">
        <v>32212</v>
      </c>
      <c r="C21" s="18" t="s">
        <v>21</v>
      </c>
      <c r="D21" s="19">
        <v>12000</v>
      </c>
      <c r="E21" s="19">
        <v>9073.19</v>
      </c>
      <c r="F21" s="19">
        <v>11000</v>
      </c>
      <c r="G21" s="19">
        <v>12000</v>
      </c>
      <c r="H21" s="46">
        <f t="shared" si="2"/>
        <v>75.609916666666663</v>
      </c>
      <c r="I21" s="46">
        <f t="shared" si="3"/>
        <v>121.2363016755959</v>
      </c>
      <c r="J21" s="46">
        <f t="shared" si="4"/>
        <v>109.09090909090908</v>
      </c>
    </row>
    <row r="22" spans="2:10" s="18" customFormat="1" ht="22.5">
      <c r="B22" s="21">
        <v>32214</v>
      </c>
      <c r="C22" s="18" t="s">
        <v>22</v>
      </c>
      <c r="D22" s="19">
        <v>6500</v>
      </c>
      <c r="E22" s="19">
        <v>9496.27</v>
      </c>
      <c r="F22" s="19">
        <v>7000</v>
      </c>
      <c r="G22" s="19">
        <v>7000</v>
      </c>
      <c r="H22" s="46">
        <f t="shared" si="2"/>
        <v>146.09646153846154</v>
      </c>
      <c r="I22" s="46">
        <f t="shared" si="3"/>
        <v>73.713152637825161</v>
      </c>
      <c r="J22" s="46">
        <f t="shared" si="4"/>
        <v>100</v>
      </c>
    </row>
    <row r="23" spans="2:10" s="18" customFormat="1" ht="11.25">
      <c r="B23" s="21">
        <v>32271</v>
      </c>
      <c r="C23" s="18" t="s">
        <v>23</v>
      </c>
      <c r="D23" s="19">
        <v>5000</v>
      </c>
      <c r="E23" s="19">
        <v>0</v>
      </c>
      <c r="F23" s="19">
        <v>5000</v>
      </c>
      <c r="G23" s="19">
        <v>0</v>
      </c>
      <c r="H23" s="46">
        <f t="shared" si="2"/>
        <v>0</v>
      </c>
      <c r="I23" s="46" t="e">
        <f t="shared" si="3"/>
        <v>#DIV/0!</v>
      </c>
      <c r="J23" s="46">
        <f t="shared" si="4"/>
        <v>0</v>
      </c>
    </row>
    <row r="24" spans="2:10" s="18" customFormat="1" ht="11.25">
      <c r="B24" s="21">
        <v>32216</v>
      </c>
      <c r="C24" s="18" t="s">
        <v>24</v>
      </c>
      <c r="D24" s="19">
        <v>16000</v>
      </c>
      <c r="E24" s="19">
        <v>8991.39</v>
      </c>
      <c r="F24" s="19">
        <v>16000</v>
      </c>
      <c r="G24" s="19">
        <v>17000</v>
      </c>
      <c r="H24" s="46">
        <f t="shared" si="2"/>
        <v>56.196187499999994</v>
      </c>
      <c r="I24" s="46">
        <f t="shared" si="3"/>
        <v>177.94801471185212</v>
      </c>
      <c r="J24" s="46">
        <f t="shared" si="4"/>
        <v>106.25</v>
      </c>
    </row>
    <row r="25" spans="2:10" s="18" customFormat="1" ht="22.5">
      <c r="B25" s="21">
        <v>32219</v>
      </c>
      <c r="C25" s="18" t="s">
        <v>25</v>
      </c>
      <c r="D25" s="19">
        <v>23000</v>
      </c>
      <c r="E25" s="19">
        <v>10000</v>
      </c>
      <c r="F25" s="19">
        <v>23000</v>
      </c>
      <c r="G25" s="19">
        <v>24000</v>
      </c>
      <c r="H25" s="46">
        <f t="shared" si="2"/>
        <v>43.478260869565219</v>
      </c>
      <c r="I25" s="46">
        <f t="shared" si="3"/>
        <v>229.99999999999997</v>
      </c>
      <c r="J25" s="46">
        <f t="shared" si="4"/>
        <v>104.34782608695652</v>
      </c>
    </row>
    <row r="26" spans="2:10" s="18" customFormat="1" ht="11.25">
      <c r="B26" s="21">
        <v>32231</v>
      </c>
      <c r="C26" s="18" t="s">
        <v>26</v>
      </c>
      <c r="D26" s="19">
        <v>75000</v>
      </c>
      <c r="E26" s="19">
        <v>38295</v>
      </c>
      <c r="F26" s="19">
        <v>80000</v>
      </c>
      <c r="G26" s="19">
        <v>85000</v>
      </c>
      <c r="H26" s="46">
        <f t="shared" si="2"/>
        <v>51.06</v>
      </c>
      <c r="I26" s="46">
        <f t="shared" si="3"/>
        <v>208.90455673064369</v>
      </c>
      <c r="J26" s="46">
        <f t="shared" si="4"/>
        <v>106.25</v>
      </c>
    </row>
    <row r="27" spans="2:10" s="18" customFormat="1" ht="11.25">
      <c r="B27" s="21">
        <v>32234</v>
      </c>
      <c r="C27" s="18" t="s">
        <v>27</v>
      </c>
      <c r="D27" s="19">
        <v>500</v>
      </c>
      <c r="E27" s="19">
        <v>500</v>
      </c>
      <c r="F27" s="19">
        <v>500</v>
      </c>
      <c r="G27" s="19">
        <v>500</v>
      </c>
      <c r="H27" s="46">
        <f t="shared" si="2"/>
        <v>100</v>
      </c>
      <c r="I27" s="46">
        <f t="shared" si="3"/>
        <v>100</v>
      </c>
      <c r="J27" s="46">
        <f t="shared" si="4"/>
        <v>100</v>
      </c>
    </row>
    <row r="28" spans="2:10" s="18" customFormat="1" ht="22.5">
      <c r="B28" s="21">
        <v>32239</v>
      </c>
      <c r="C28" s="18" t="s">
        <v>28</v>
      </c>
      <c r="D28" s="19">
        <v>145000</v>
      </c>
      <c r="E28" s="19">
        <v>175064.16</v>
      </c>
      <c r="F28" s="19">
        <v>160000</v>
      </c>
      <c r="G28" s="19">
        <v>170000</v>
      </c>
      <c r="H28" s="46">
        <f t="shared" si="2"/>
        <v>120.73390344827585</v>
      </c>
      <c r="I28" s="46">
        <f t="shared" si="3"/>
        <v>91.395063387046207</v>
      </c>
      <c r="J28" s="46">
        <f t="shared" si="4"/>
        <v>106.25</v>
      </c>
    </row>
    <row r="29" spans="2:10" s="18" customFormat="1" ht="11.25">
      <c r="B29" s="21">
        <v>32251</v>
      </c>
      <c r="C29" s="18" t="s">
        <v>29</v>
      </c>
      <c r="D29" s="19">
        <v>8000</v>
      </c>
      <c r="E29" s="19">
        <v>0</v>
      </c>
      <c r="F29" s="19">
        <v>8000</v>
      </c>
      <c r="G29" s="19">
        <v>8500</v>
      </c>
      <c r="H29" s="46">
        <f t="shared" si="2"/>
        <v>0</v>
      </c>
      <c r="I29" s="46" t="e">
        <f t="shared" si="3"/>
        <v>#DIV/0!</v>
      </c>
      <c r="J29" s="46">
        <f t="shared" si="4"/>
        <v>106.25</v>
      </c>
    </row>
    <row r="30" spans="2:10" s="18" customFormat="1" ht="11.25">
      <c r="B30" s="21">
        <v>32311</v>
      </c>
      <c r="C30" s="18" t="s">
        <v>30</v>
      </c>
      <c r="D30" s="19">
        <v>27000</v>
      </c>
      <c r="E30" s="19">
        <v>21394.57</v>
      </c>
      <c r="F30" s="19">
        <v>25000</v>
      </c>
      <c r="G30" s="19">
        <v>26000</v>
      </c>
      <c r="H30" s="46">
        <f t="shared" si="2"/>
        <v>79.239148148148146</v>
      </c>
      <c r="I30" s="46">
        <f t="shared" si="3"/>
        <v>116.85207975668592</v>
      </c>
      <c r="J30" s="46">
        <f t="shared" si="4"/>
        <v>104</v>
      </c>
    </row>
    <row r="31" spans="2:10" s="18" customFormat="1" ht="11.25">
      <c r="B31" s="21">
        <v>32312</v>
      </c>
      <c r="C31" s="18" t="s">
        <v>31</v>
      </c>
      <c r="D31" s="19">
        <v>2400</v>
      </c>
      <c r="E31" s="19">
        <v>3993.75</v>
      </c>
      <c r="F31" s="19">
        <v>2400</v>
      </c>
      <c r="G31" s="19">
        <v>2500</v>
      </c>
      <c r="H31" s="46">
        <f t="shared" si="2"/>
        <v>166.40625</v>
      </c>
      <c r="I31" s="46">
        <f t="shared" si="3"/>
        <v>60.093896713615024</v>
      </c>
      <c r="J31" s="46">
        <f t="shared" si="4"/>
        <v>104.16666666666667</v>
      </c>
    </row>
    <row r="32" spans="2:10" s="18" customFormat="1" ht="11.25">
      <c r="B32" s="21">
        <v>32313</v>
      </c>
      <c r="C32" s="18" t="s">
        <v>32</v>
      </c>
      <c r="D32" s="19">
        <v>4000</v>
      </c>
      <c r="E32" s="19">
        <v>3996.4</v>
      </c>
      <c r="F32" s="19">
        <v>4000</v>
      </c>
      <c r="G32" s="19">
        <v>4200</v>
      </c>
      <c r="H32" s="46">
        <f t="shared" si="2"/>
        <v>99.91</v>
      </c>
      <c r="I32" s="46">
        <f t="shared" si="3"/>
        <v>100.09008107296566</v>
      </c>
      <c r="J32" s="46">
        <f t="shared" si="4"/>
        <v>105</v>
      </c>
    </row>
    <row r="33" spans="1:10" s="18" customFormat="1" ht="11.25">
      <c r="B33" s="21">
        <v>32332</v>
      </c>
      <c r="C33" s="18" t="s">
        <v>33</v>
      </c>
      <c r="D33" s="19">
        <v>3000</v>
      </c>
      <c r="E33" s="19">
        <v>5100</v>
      </c>
      <c r="F33" s="19">
        <v>3000</v>
      </c>
      <c r="G33" s="19">
        <v>3000</v>
      </c>
      <c r="H33" s="46">
        <f t="shared" si="2"/>
        <v>170</v>
      </c>
      <c r="I33" s="46">
        <f t="shared" si="3"/>
        <v>58.82352941176471</v>
      </c>
      <c r="J33" s="46">
        <f t="shared" si="4"/>
        <v>100</v>
      </c>
    </row>
    <row r="34" spans="1:10" s="18" customFormat="1" ht="11.25">
      <c r="B34" s="21">
        <v>32339</v>
      </c>
      <c r="C34" s="18" t="s">
        <v>34</v>
      </c>
      <c r="D34" s="19">
        <v>0</v>
      </c>
      <c r="E34" s="19">
        <v>0</v>
      </c>
      <c r="F34" s="19">
        <v>0</v>
      </c>
      <c r="G34" s="19">
        <v>0</v>
      </c>
      <c r="H34" s="46" t="e">
        <f t="shared" si="2"/>
        <v>#DIV/0!</v>
      </c>
      <c r="I34" s="46" t="e">
        <f t="shared" si="3"/>
        <v>#DIV/0!</v>
      </c>
      <c r="J34" s="46" t="e">
        <f t="shared" si="4"/>
        <v>#DIV/0!</v>
      </c>
    </row>
    <row r="35" spans="1:10" s="18" customFormat="1" ht="11.25">
      <c r="B35" s="21">
        <v>32341</v>
      </c>
      <c r="C35" s="18" t="s">
        <v>35</v>
      </c>
      <c r="D35" s="19">
        <v>23000</v>
      </c>
      <c r="E35" s="19">
        <v>33995.160000000003</v>
      </c>
      <c r="F35" s="19">
        <v>34000</v>
      </c>
      <c r="G35" s="19">
        <v>35000</v>
      </c>
      <c r="H35" s="46">
        <f t="shared" si="2"/>
        <v>147.8050434782609</v>
      </c>
      <c r="I35" s="46">
        <f t="shared" si="3"/>
        <v>100.01423732084214</v>
      </c>
      <c r="J35" s="46">
        <f t="shared" si="4"/>
        <v>102.94117647058823</v>
      </c>
    </row>
    <row r="36" spans="1:10" s="18" customFormat="1" ht="11.25">
      <c r="B36" s="21">
        <v>32342</v>
      </c>
      <c r="C36" s="18" t="s">
        <v>36</v>
      </c>
      <c r="D36" s="19">
        <v>36000</v>
      </c>
      <c r="E36" s="19">
        <v>49997.94</v>
      </c>
      <c r="F36" s="19">
        <v>50000</v>
      </c>
      <c r="G36" s="19">
        <v>52000</v>
      </c>
      <c r="H36" s="46">
        <f t="shared" si="2"/>
        <v>138.88316666666668</v>
      </c>
      <c r="I36" s="46">
        <f t="shared" si="3"/>
        <v>100.004120169751</v>
      </c>
      <c r="J36" s="46">
        <f t="shared" si="4"/>
        <v>104</v>
      </c>
    </row>
    <row r="37" spans="1:10" s="18" customFormat="1" ht="11.25">
      <c r="B37" s="21">
        <v>32343</v>
      </c>
      <c r="C37" s="18" t="s">
        <v>37</v>
      </c>
      <c r="D37" s="19">
        <v>2700</v>
      </c>
      <c r="E37" s="19">
        <v>2697.5</v>
      </c>
      <c r="F37" s="19">
        <v>2700</v>
      </c>
      <c r="G37" s="19">
        <v>2900</v>
      </c>
      <c r="H37" s="46">
        <f t="shared" si="2"/>
        <v>99.907407407407405</v>
      </c>
      <c r="I37" s="46">
        <f t="shared" si="3"/>
        <v>100.09267840593141</v>
      </c>
      <c r="J37" s="46">
        <f t="shared" si="4"/>
        <v>107.40740740740742</v>
      </c>
    </row>
    <row r="38" spans="1:10" s="18" customFormat="1" ht="11.25">
      <c r="B38" s="21">
        <v>32344</v>
      </c>
      <c r="C38" s="18" t="s">
        <v>38</v>
      </c>
      <c r="D38" s="19">
        <v>5000</v>
      </c>
      <c r="E38" s="19">
        <v>4918.75</v>
      </c>
      <c r="F38" s="19">
        <v>5000</v>
      </c>
      <c r="G38" s="19">
        <v>5000</v>
      </c>
      <c r="H38" s="46">
        <f t="shared" si="2"/>
        <v>98.375</v>
      </c>
      <c r="I38" s="46">
        <f t="shared" si="3"/>
        <v>101.65184243964423</v>
      </c>
      <c r="J38" s="46">
        <f t="shared" si="4"/>
        <v>100</v>
      </c>
    </row>
    <row r="39" spans="1:10" s="18" customFormat="1" ht="11.25">
      <c r="B39" s="21">
        <v>32349</v>
      </c>
      <c r="C39" s="18" t="s">
        <v>39</v>
      </c>
      <c r="D39" s="19">
        <v>2300</v>
      </c>
      <c r="E39" s="19">
        <v>3500</v>
      </c>
      <c r="F39" s="19">
        <v>2300</v>
      </c>
      <c r="G39" s="19">
        <v>2500</v>
      </c>
      <c r="H39" s="46">
        <f t="shared" si="2"/>
        <v>152.17391304347828</v>
      </c>
      <c r="I39" s="46">
        <f t="shared" si="3"/>
        <v>65.714285714285708</v>
      </c>
      <c r="J39" s="46">
        <f t="shared" si="4"/>
        <v>108.69565217391303</v>
      </c>
    </row>
    <row r="40" spans="1:10" s="18" customFormat="1" ht="11.25">
      <c r="B40" s="21">
        <v>32369</v>
      </c>
      <c r="C40" s="18" t="s">
        <v>40</v>
      </c>
      <c r="D40" s="19">
        <v>18000</v>
      </c>
      <c r="E40" s="19">
        <v>18000</v>
      </c>
      <c r="F40" s="19">
        <v>18000</v>
      </c>
      <c r="G40" s="19">
        <v>18000</v>
      </c>
      <c r="H40" s="46">
        <f t="shared" si="2"/>
        <v>100</v>
      </c>
      <c r="I40" s="46">
        <f t="shared" si="3"/>
        <v>100</v>
      </c>
      <c r="J40" s="46">
        <f t="shared" si="4"/>
        <v>100</v>
      </c>
    </row>
    <row r="41" spans="1:10">
      <c r="A41" s="4"/>
      <c r="B41" s="4" t="s">
        <v>1</v>
      </c>
      <c r="C41" s="4"/>
      <c r="D41" s="5" t="s">
        <v>2</v>
      </c>
      <c r="E41" s="5" t="s">
        <v>3</v>
      </c>
      <c r="F41" s="5" t="s">
        <v>4</v>
      </c>
      <c r="G41" s="5" t="s">
        <v>5</v>
      </c>
      <c r="H41" s="5" t="s">
        <v>6</v>
      </c>
      <c r="I41" s="5" t="s">
        <v>7</v>
      </c>
      <c r="J41" s="5" t="s">
        <v>8</v>
      </c>
    </row>
    <row r="42" spans="1:10">
      <c r="A42" s="4" t="s">
        <v>9</v>
      </c>
      <c r="B42" s="4" t="s">
        <v>10</v>
      </c>
      <c r="C42" s="4" t="s">
        <v>11</v>
      </c>
      <c r="D42" s="4" t="s">
        <v>131</v>
      </c>
      <c r="E42" s="4" t="s">
        <v>135</v>
      </c>
      <c r="F42" s="4" t="s">
        <v>120</v>
      </c>
      <c r="G42" s="4" t="s">
        <v>133</v>
      </c>
      <c r="H42" s="4"/>
      <c r="I42" s="4" t="s">
        <v>12</v>
      </c>
      <c r="J42" s="4"/>
    </row>
    <row r="43" spans="1:10" s="18" customFormat="1" ht="22.5">
      <c r="A43" s="19"/>
      <c r="B43" s="21">
        <v>32372</v>
      </c>
      <c r="C43" s="18" t="s">
        <v>111</v>
      </c>
      <c r="D43" s="19">
        <v>0</v>
      </c>
      <c r="E43" s="19">
        <v>0</v>
      </c>
      <c r="F43" s="19">
        <v>0</v>
      </c>
      <c r="G43" s="19">
        <v>0</v>
      </c>
      <c r="H43" s="46" t="e">
        <f t="shared" si="2"/>
        <v>#DIV/0!</v>
      </c>
      <c r="I43" s="46" t="e">
        <f t="shared" si="3"/>
        <v>#DIV/0!</v>
      </c>
      <c r="J43" s="46" t="e">
        <f t="shared" si="4"/>
        <v>#DIV/0!</v>
      </c>
    </row>
    <row r="44" spans="1:10" s="18" customFormat="1" ht="22.5">
      <c r="A44" s="19"/>
      <c r="B44" s="21">
        <v>32377</v>
      </c>
      <c r="C44" s="18" t="s">
        <v>41</v>
      </c>
      <c r="D44" s="19">
        <v>0</v>
      </c>
      <c r="E44" s="19">
        <v>0</v>
      </c>
      <c r="F44" s="19">
        <v>0</v>
      </c>
      <c r="G44" s="19">
        <v>0</v>
      </c>
      <c r="H44" s="46" t="e">
        <f t="shared" si="2"/>
        <v>#DIV/0!</v>
      </c>
      <c r="I44" s="46" t="e">
        <f t="shared" si="3"/>
        <v>#DIV/0!</v>
      </c>
      <c r="J44" s="46" t="e">
        <f t="shared" si="4"/>
        <v>#DIV/0!</v>
      </c>
    </row>
    <row r="45" spans="1:10" s="18" customFormat="1" ht="11.25">
      <c r="B45" s="21">
        <v>32379</v>
      </c>
      <c r="C45" s="18" t="s">
        <v>42</v>
      </c>
      <c r="D45" s="19">
        <v>12000</v>
      </c>
      <c r="E45" s="19">
        <v>11990</v>
      </c>
      <c r="F45" s="19">
        <v>12000</v>
      </c>
      <c r="G45" s="19">
        <v>12000</v>
      </c>
      <c r="H45" s="46">
        <f t="shared" si="2"/>
        <v>99.916666666666671</v>
      </c>
      <c r="I45" s="46">
        <f t="shared" si="3"/>
        <v>100.0834028356964</v>
      </c>
      <c r="J45" s="46">
        <f t="shared" si="4"/>
        <v>100</v>
      </c>
    </row>
    <row r="46" spans="1:10" s="18" customFormat="1" ht="11.25">
      <c r="B46" s="21">
        <v>32389</v>
      </c>
      <c r="C46" s="18" t="s">
        <v>43</v>
      </c>
      <c r="D46" s="19">
        <v>5500</v>
      </c>
      <c r="E46" s="19">
        <v>5500</v>
      </c>
      <c r="F46" s="19">
        <v>5800</v>
      </c>
      <c r="G46" s="19">
        <v>6000</v>
      </c>
      <c r="H46" s="46">
        <f t="shared" si="2"/>
        <v>100</v>
      </c>
      <c r="I46" s="46">
        <f t="shared" si="3"/>
        <v>105.45454545454544</v>
      </c>
      <c r="J46" s="46">
        <f t="shared" si="4"/>
        <v>103.44827586206897</v>
      </c>
    </row>
    <row r="47" spans="1:10" s="18" customFormat="1" ht="22.5">
      <c r="B47" s="21">
        <v>32391</v>
      </c>
      <c r="C47" s="18" t="s">
        <v>44</v>
      </c>
      <c r="D47" s="19">
        <v>13000</v>
      </c>
      <c r="E47" s="19">
        <v>13080</v>
      </c>
      <c r="F47" s="19">
        <v>12000</v>
      </c>
      <c r="G47" s="19">
        <v>13000</v>
      </c>
      <c r="H47" s="46">
        <f t="shared" si="2"/>
        <v>100.61538461538461</v>
      </c>
      <c r="I47" s="46">
        <f t="shared" si="3"/>
        <v>91.743119266055047</v>
      </c>
      <c r="J47" s="46">
        <f t="shared" si="4"/>
        <v>108.33333333333333</v>
      </c>
    </row>
    <row r="48" spans="1:10" s="18" customFormat="1" ht="11.25">
      <c r="B48" s="21">
        <v>32396</v>
      </c>
      <c r="C48" s="18" t="s">
        <v>123</v>
      </c>
      <c r="D48" s="19">
        <v>3700</v>
      </c>
      <c r="E48" s="19">
        <v>3692.5</v>
      </c>
      <c r="F48" s="19">
        <v>3700</v>
      </c>
      <c r="G48" s="19">
        <v>3800</v>
      </c>
      <c r="H48" s="46">
        <f t="shared" si="2"/>
        <v>99.797297297297291</v>
      </c>
      <c r="I48" s="46">
        <f t="shared" si="3"/>
        <v>100.2031144211239</v>
      </c>
      <c r="J48" s="46">
        <f t="shared" si="4"/>
        <v>102.70270270270269</v>
      </c>
    </row>
    <row r="49" spans="1:10" s="18" customFormat="1" ht="11.25">
      <c r="B49" s="21">
        <v>32922</v>
      </c>
      <c r="C49" s="18" t="s">
        <v>45</v>
      </c>
      <c r="D49" s="19">
        <v>4700</v>
      </c>
      <c r="E49" s="19">
        <v>4297.58</v>
      </c>
      <c r="F49" s="19">
        <v>4700</v>
      </c>
      <c r="G49" s="19">
        <v>4700</v>
      </c>
      <c r="H49" s="46">
        <f t="shared" si="2"/>
        <v>91.437872340425528</v>
      </c>
      <c r="I49" s="46">
        <f t="shared" si="3"/>
        <v>109.36387455265522</v>
      </c>
      <c r="J49" s="46">
        <f t="shared" si="4"/>
        <v>100</v>
      </c>
    </row>
    <row r="50" spans="1:10" s="18" customFormat="1" ht="11.25">
      <c r="B50" s="21">
        <v>32931</v>
      </c>
      <c r="C50" s="18" t="s">
        <v>46</v>
      </c>
      <c r="D50" s="19">
        <v>4500</v>
      </c>
      <c r="E50" s="19">
        <v>2400</v>
      </c>
      <c r="F50" s="19">
        <v>4500</v>
      </c>
      <c r="G50" s="19">
        <v>4700</v>
      </c>
      <c r="H50" s="46">
        <f t="shared" si="2"/>
        <v>53.333333333333336</v>
      </c>
      <c r="I50" s="46">
        <f t="shared" si="3"/>
        <v>187.5</v>
      </c>
      <c r="J50" s="46">
        <f t="shared" si="4"/>
        <v>104.44444444444446</v>
      </c>
    </row>
    <row r="51" spans="1:10" s="18" customFormat="1" ht="11.25">
      <c r="B51" s="21">
        <v>32999</v>
      </c>
      <c r="C51" s="18" t="s">
        <v>47</v>
      </c>
      <c r="D51" s="19">
        <v>16000</v>
      </c>
      <c r="E51" s="19">
        <v>12893.6</v>
      </c>
      <c r="F51" s="19">
        <v>15000</v>
      </c>
      <c r="G51" s="19">
        <v>16000</v>
      </c>
      <c r="H51" s="46">
        <f t="shared" si="2"/>
        <v>80.585000000000008</v>
      </c>
      <c r="I51" s="46">
        <f t="shared" si="3"/>
        <v>116.3367872432835</v>
      </c>
      <c r="J51" s="46">
        <f t="shared" si="4"/>
        <v>106.66666666666667</v>
      </c>
    </row>
    <row r="52" spans="1:10" s="18" customFormat="1" ht="11.25">
      <c r="B52" s="21">
        <v>34312</v>
      </c>
      <c r="C52" s="18" t="s">
        <v>48</v>
      </c>
      <c r="D52" s="19">
        <v>5000</v>
      </c>
      <c r="E52" s="19">
        <v>4994.34</v>
      </c>
      <c r="F52" s="19">
        <v>5000</v>
      </c>
      <c r="G52" s="19">
        <v>5000</v>
      </c>
      <c r="H52" s="46">
        <f t="shared" si="2"/>
        <v>99.886799999999994</v>
      </c>
      <c r="I52" s="46">
        <f t="shared" si="3"/>
        <v>100.11332828762158</v>
      </c>
      <c r="J52" s="46">
        <f t="shared" si="4"/>
        <v>100</v>
      </c>
    </row>
    <row r="53" spans="1:10">
      <c r="A53" s="15" t="s">
        <v>112</v>
      </c>
      <c r="B53" s="15"/>
      <c r="C53" s="15"/>
      <c r="D53" s="16">
        <f>SUM(D54:D57)</f>
        <v>68200</v>
      </c>
      <c r="E53" s="16">
        <f>SUM(E54:E57)</f>
        <v>73945.84</v>
      </c>
      <c r="F53" s="16">
        <f>SUM(F54:F57)</f>
        <v>81100</v>
      </c>
      <c r="G53" s="16">
        <f>SUM(G54:G57)</f>
        <v>81200</v>
      </c>
      <c r="H53" s="48">
        <f t="shared" si="2"/>
        <v>108.42498533724341</v>
      </c>
      <c r="I53" s="48">
        <f t="shared" si="3"/>
        <v>109.67486473884129</v>
      </c>
      <c r="J53" s="48">
        <f t="shared" si="4"/>
        <v>100.12330456226881</v>
      </c>
    </row>
    <row r="54" spans="1:10" s="18" customFormat="1" ht="22.5">
      <c r="B54" s="21">
        <v>32241</v>
      </c>
      <c r="C54" s="18" t="s">
        <v>49</v>
      </c>
      <c r="D54" s="19">
        <v>7000</v>
      </c>
      <c r="E54" s="19">
        <v>5996.7</v>
      </c>
      <c r="F54" s="19">
        <v>6000</v>
      </c>
      <c r="G54" s="19">
        <v>6500</v>
      </c>
      <c r="H54" s="46">
        <f t="shared" si="2"/>
        <v>85.667142857142849</v>
      </c>
      <c r="I54" s="46">
        <f t="shared" si="3"/>
        <v>100.05503026664667</v>
      </c>
      <c r="J54" s="46">
        <f t="shared" si="4"/>
        <v>108.33333333333333</v>
      </c>
    </row>
    <row r="55" spans="1:10" s="18" customFormat="1" ht="22.5">
      <c r="B55" s="21">
        <v>32242</v>
      </c>
      <c r="C55" s="18" t="s">
        <v>50</v>
      </c>
      <c r="D55" s="19">
        <v>4000</v>
      </c>
      <c r="E55" s="19">
        <v>3792.09</v>
      </c>
      <c r="F55" s="19">
        <v>4000</v>
      </c>
      <c r="G55" s="19">
        <v>4000</v>
      </c>
      <c r="H55" s="46">
        <f t="shared" si="2"/>
        <v>94.802250000000001</v>
      </c>
      <c r="I55" s="46">
        <f t="shared" si="3"/>
        <v>105.48272852173868</v>
      </c>
      <c r="J55" s="46">
        <f t="shared" si="4"/>
        <v>100</v>
      </c>
    </row>
    <row r="56" spans="1:10" s="18" customFormat="1" ht="22.5">
      <c r="B56" s="21">
        <v>32321</v>
      </c>
      <c r="C56" s="18" t="s">
        <v>51</v>
      </c>
      <c r="D56" s="19">
        <v>32200</v>
      </c>
      <c r="E56" s="19">
        <v>37161.81</v>
      </c>
      <c r="F56" s="19">
        <v>44100</v>
      </c>
      <c r="G56" s="19">
        <v>41700</v>
      </c>
      <c r="H56" s="46">
        <f t="shared" si="2"/>
        <v>115.40934782608694</v>
      </c>
      <c r="I56" s="46">
        <f t="shared" si="3"/>
        <v>118.67021547120554</v>
      </c>
      <c r="J56" s="46">
        <f t="shared" si="4"/>
        <v>94.557823129251702</v>
      </c>
    </row>
    <row r="57" spans="1:10" s="18" customFormat="1" ht="22.5">
      <c r="B57" s="21">
        <v>32322</v>
      </c>
      <c r="C57" s="18" t="s">
        <v>52</v>
      </c>
      <c r="D57" s="19">
        <v>25000</v>
      </c>
      <c r="E57" s="19">
        <v>26995.24</v>
      </c>
      <c r="F57" s="19">
        <v>27000</v>
      </c>
      <c r="G57" s="19">
        <v>29000</v>
      </c>
      <c r="H57" s="46">
        <f t="shared" si="2"/>
        <v>107.98096000000001</v>
      </c>
      <c r="I57" s="46">
        <f t="shared" si="3"/>
        <v>100.01763273821607</v>
      </c>
      <c r="J57" s="46">
        <f t="shared" si="4"/>
        <v>107.40740740740742</v>
      </c>
    </row>
    <row r="58" spans="1:10">
      <c r="A58" s="15" t="s">
        <v>101</v>
      </c>
      <c r="B58" s="15"/>
      <c r="C58" s="15"/>
      <c r="D58" s="16">
        <f>+D59</f>
        <v>175000</v>
      </c>
      <c r="E58" s="16">
        <f t="shared" ref="E58:G58" si="7">+E59</f>
        <v>174996.25</v>
      </c>
      <c r="F58" s="16">
        <f t="shared" si="7"/>
        <v>175000</v>
      </c>
      <c r="G58" s="16">
        <f t="shared" si="7"/>
        <v>180000</v>
      </c>
      <c r="H58" s="48">
        <f t="shared" si="2"/>
        <v>99.997857142857143</v>
      </c>
      <c r="I58" s="48">
        <f t="shared" si="3"/>
        <v>100.00214290306222</v>
      </c>
      <c r="J58" s="48">
        <f t="shared" si="4"/>
        <v>102.85714285714285</v>
      </c>
    </row>
    <row r="59" spans="1:10" s="18" customFormat="1" ht="11.25">
      <c r="B59" s="21">
        <v>32319</v>
      </c>
      <c r="C59" s="18" t="s">
        <v>53</v>
      </c>
      <c r="D59" s="19">
        <v>175000</v>
      </c>
      <c r="E59" s="19">
        <v>174996.25</v>
      </c>
      <c r="F59" s="19">
        <v>175000</v>
      </c>
      <c r="G59" s="19">
        <v>180000</v>
      </c>
      <c r="H59" s="46">
        <f t="shared" si="2"/>
        <v>99.997857142857143</v>
      </c>
      <c r="I59" s="46">
        <f t="shared" si="3"/>
        <v>100.00214290306222</v>
      </c>
      <c r="J59" s="46">
        <f t="shared" si="4"/>
        <v>102.85714285714285</v>
      </c>
    </row>
    <row r="60" spans="1:10" s="18" customFormat="1" ht="11.25">
      <c r="B60" s="21"/>
      <c r="D60" s="19"/>
      <c r="E60" s="19"/>
      <c r="F60" s="19"/>
      <c r="G60" s="19"/>
      <c r="H60" s="46"/>
      <c r="I60" s="46"/>
      <c r="J60" s="46"/>
    </row>
    <row r="61" spans="1:10" s="18" customFormat="1" ht="11.25">
      <c r="B61" s="21"/>
      <c r="D61" s="19"/>
      <c r="E61" s="19"/>
      <c r="F61" s="19"/>
      <c r="G61" s="19"/>
      <c r="H61" s="46"/>
      <c r="I61" s="46"/>
      <c r="J61" s="46"/>
    </row>
    <row r="62" spans="1:10">
      <c r="A62" s="35" t="s">
        <v>124</v>
      </c>
      <c r="B62" s="35"/>
      <c r="C62" s="35"/>
      <c r="D62" s="36">
        <f>+D63+D65+D68+D104</f>
        <v>213230</v>
      </c>
      <c r="E62" s="36">
        <f>E63+E65+E68+E84</f>
        <v>294417</v>
      </c>
      <c r="F62" s="36">
        <f>F63+F65+F68+F84+F104</f>
        <v>219280</v>
      </c>
      <c r="G62" s="36">
        <f>G63+G65+G68+G84+G104</f>
        <v>224730</v>
      </c>
      <c r="H62" s="50"/>
      <c r="I62" s="50"/>
      <c r="J62" s="50"/>
    </row>
    <row r="63" spans="1:10">
      <c r="A63" s="15" t="s">
        <v>113</v>
      </c>
      <c r="B63" s="15"/>
      <c r="C63" s="15"/>
      <c r="D63" s="16">
        <f>+D64</f>
        <v>7000</v>
      </c>
      <c r="E63" s="16">
        <f t="shared" ref="E63:G63" si="8">+E64</f>
        <v>10000</v>
      </c>
      <c r="F63" s="16">
        <f t="shared" si="8"/>
        <v>10000</v>
      </c>
      <c r="G63" s="16">
        <f t="shared" si="8"/>
        <v>10500</v>
      </c>
      <c r="H63" s="48">
        <f t="shared" si="2"/>
        <v>142.85714285714286</v>
      </c>
      <c r="I63" s="48">
        <f t="shared" si="3"/>
        <v>100</v>
      </c>
      <c r="J63" s="48">
        <f t="shared" si="4"/>
        <v>105</v>
      </c>
    </row>
    <row r="64" spans="1:10" s="18" customFormat="1" ht="11.25">
      <c r="B64" s="21">
        <v>32999</v>
      </c>
      <c r="C64" s="18" t="s">
        <v>109</v>
      </c>
      <c r="D64" s="19">
        <v>7000</v>
      </c>
      <c r="E64" s="19">
        <v>10000</v>
      </c>
      <c r="F64" s="19">
        <v>10000</v>
      </c>
      <c r="G64" s="19">
        <v>10500</v>
      </c>
      <c r="H64" s="46">
        <f t="shared" si="2"/>
        <v>142.85714285714286</v>
      </c>
      <c r="I64" s="46">
        <f t="shared" si="3"/>
        <v>100</v>
      </c>
      <c r="J64" s="46">
        <f t="shared" si="4"/>
        <v>105</v>
      </c>
    </row>
    <row r="65" spans="1:10">
      <c r="A65" s="15" t="s">
        <v>102</v>
      </c>
      <c r="B65" s="15"/>
      <c r="C65" s="15" t="s">
        <v>148</v>
      </c>
      <c r="D65" s="16">
        <f>D66+D67</f>
        <v>30000</v>
      </c>
      <c r="E65" s="16">
        <f>E66+E67</f>
        <v>50000</v>
      </c>
      <c r="F65" s="16">
        <f>F66+F67</f>
        <v>20000</v>
      </c>
      <c r="G65" s="16">
        <f>G66+G67</f>
        <v>20000</v>
      </c>
      <c r="H65" s="48">
        <f t="shared" si="2"/>
        <v>166.66666666666669</v>
      </c>
      <c r="I65" s="48">
        <f t="shared" si="3"/>
        <v>40</v>
      </c>
      <c r="J65" s="48">
        <f t="shared" si="4"/>
        <v>100</v>
      </c>
    </row>
    <row r="66" spans="1:10" s="18" customFormat="1" ht="22.5">
      <c r="B66" s="21">
        <v>32321</v>
      </c>
      <c r="C66" s="18" t="s">
        <v>103</v>
      </c>
      <c r="D66" s="19">
        <v>20000</v>
      </c>
      <c r="E66" s="19">
        <v>50000</v>
      </c>
      <c r="F66" s="19">
        <v>20000</v>
      </c>
      <c r="G66" s="19">
        <v>20000</v>
      </c>
      <c r="H66" s="46">
        <f t="shared" si="2"/>
        <v>250</v>
      </c>
      <c r="I66" s="46">
        <f t="shared" si="3"/>
        <v>40</v>
      </c>
      <c r="J66" s="46">
        <f t="shared" si="4"/>
        <v>100</v>
      </c>
    </row>
    <row r="67" spans="1:10" s="18" customFormat="1" ht="22.5">
      <c r="B67" s="21">
        <v>32321</v>
      </c>
      <c r="C67" s="18" t="s">
        <v>147</v>
      </c>
      <c r="D67" s="19">
        <v>10000</v>
      </c>
      <c r="E67" s="19">
        <v>0</v>
      </c>
      <c r="F67" s="19">
        <v>0</v>
      </c>
      <c r="G67" s="19">
        <v>0</v>
      </c>
      <c r="H67" s="46">
        <f t="shared" si="2"/>
        <v>0</v>
      </c>
      <c r="I67" s="46" t="e">
        <f t="shared" si="3"/>
        <v>#DIV/0!</v>
      </c>
      <c r="J67" s="46" t="e">
        <f t="shared" si="4"/>
        <v>#DIV/0!</v>
      </c>
    </row>
    <row r="68" spans="1:10">
      <c r="A68" s="15" t="s">
        <v>54</v>
      </c>
      <c r="B68" s="15"/>
      <c r="C68" s="15"/>
      <c r="D68" s="16">
        <f>SUM(D69:D81)</f>
        <v>176230</v>
      </c>
      <c r="E68" s="16">
        <f>SUM(E69:E81)</f>
        <v>222417</v>
      </c>
      <c r="F68" s="16">
        <f>SUM(F69:F81)</f>
        <v>168280</v>
      </c>
      <c r="G68" s="16">
        <f>SUM(G69:G81)</f>
        <v>172230</v>
      </c>
      <c r="H68" s="48">
        <f t="shared" si="2"/>
        <v>126.20836406968165</v>
      </c>
      <c r="I68" s="48">
        <f t="shared" si="3"/>
        <v>75.65968428672268</v>
      </c>
      <c r="J68" s="48">
        <f t="shared" si="4"/>
        <v>102.34727834561446</v>
      </c>
    </row>
    <row r="69" spans="1:10" s="18" customFormat="1" ht="11.25">
      <c r="B69" s="21">
        <v>31111</v>
      </c>
      <c r="C69" s="18" t="s">
        <v>97</v>
      </c>
      <c r="D69" s="19">
        <v>136500</v>
      </c>
      <c r="E69" s="19">
        <v>95000</v>
      </c>
      <c r="F69" s="19">
        <v>134000</v>
      </c>
      <c r="G69" s="19">
        <v>136500</v>
      </c>
      <c r="H69" s="46">
        <f t="shared" si="2"/>
        <v>69.597069597069591</v>
      </c>
      <c r="I69" s="46">
        <f t="shared" si="3"/>
        <v>141.05263157894737</v>
      </c>
      <c r="J69" s="46">
        <f t="shared" si="4"/>
        <v>101.86567164179105</v>
      </c>
    </row>
    <row r="70" spans="1:10" s="18" customFormat="1" ht="22.5">
      <c r="B70" s="21">
        <v>31321</v>
      </c>
      <c r="C70" s="18" t="s">
        <v>98</v>
      </c>
      <c r="D70" s="19">
        <v>22300</v>
      </c>
      <c r="E70" s="19">
        <v>12500</v>
      </c>
      <c r="F70" s="19">
        <v>21000</v>
      </c>
      <c r="G70" s="19">
        <v>22300</v>
      </c>
      <c r="H70" s="46">
        <f t="shared" si="2"/>
        <v>56.053811659192817</v>
      </c>
      <c r="I70" s="46">
        <f t="shared" si="3"/>
        <v>168</v>
      </c>
      <c r="J70" s="46">
        <f t="shared" si="4"/>
        <v>106.19047619047619</v>
      </c>
    </row>
    <row r="71" spans="1:10" s="18" customFormat="1" ht="22.5">
      <c r="B71" s="21">
        <v>31322</v>
      </c>
      <c r="C71" s="18" t="s">
        <v>125</v>
      </c>
      <c r="D71" s="19">
        <v>850</v>
      </c>
      <c r="E71" s="19">
        <v>600</v>
      </c>
      <c r="F71" s="19">
        <v>800</v>
      </c>
      <c r="G71" s="19">
        <v>850</v>
      </c>
      <c r="H71" s="46">
        <f t="shared" si="2"/>
        <v>70.588235294117652</v>
      </c>
      <c r="I71" s="46">
        <f t="shared" si="3"/>
        <v>133.33333333333331</v>
      </c>
      <c r="J71" s="46">
        <f t="shared" si="4"/>
        <v>106.25</v>
      </c>
    </row>
    <row r="72" spans="1:10" s="18" customFormat="1" ht="11.25">
      <c r="B72" s="21">
        <v>31332</v>
      </c>
      <c r="C72" s="18" t="s">
        <v>116</v>
      </c>
      <c r="D72" s="19">
        <v>2400</v>
      </c>
      <c r="E72" s="19">
        <v>1670</v>
      </c>
      <c r="F72" s="19">
        <v>2300</v>
      </c>
      <c r="G72" s="19">
        <v>2400</v>
      </c>
      <c r="H72" s="46">
        <f t="shared" si="2"/>
        <v>69.583333333333329</v>
      </c>
      <c r="I72" s="46">
        <f t="shared" si="3"/>
        <v>137.7245508982036</v>
      </c>
      <c r="J72" s="46">
        <f t="shared" si="4"/>
        <v>104.34782608695652</v>
      </c>
    </row>
    <row r="73" spans="1:10" s="18" customFormat="1" ht="11.25">
      <c r="B73" s="21">
        <v>31333</v>
      </c>
      <c r="C73" s="18" t="s">
        <v>126</v>
      </c>
      <c r="D73" s="19">
        <v>180</v>
      </c>
      <c r="E73" s="19">
        <v>180</v>
      </c>
      <c r="F73" s="19">
        <v>180</v>
      </c>
      <c r="G73" s="19">
        <v>180</v>
      </c>
      <c r="H73" s="46">
        <f t="shared" si="2"/>
        <v>100</v>
      </c>
      <c r="I73" s="46">
        <f t="shared" si="3"/>
        <v>100</v>
      </c>
      <c r="J73" s="46">
        <f t="shared" si="4"/>
        <v>100</v>
      </c>
    </row>
    <row r="74" spans="1:10" s="18" customFormat="1" ht="11.25">
      <c r="B74" s="21">
        <v>32111</v>
      </c>
      <c r="C74" s="18" t="s">
        <v>162</v>
      </c>
      <c r="D74" s="19">
        <v>4000</v>
      </c>
      <c r="E74" s="19">
        <v>4194</v>
      </c>
      <c r="F74" s="19">
        <v>4000</v>
      </c>
      <c r="G74" s="19">
        <v>4000</v>
      </c>
      <c r="H74" s="46">
        <f t="shared" ref="H74:H109" si="9">+E74/D74*100</f>
        <v>104.85</v>
      </c>
      <c r="I74" s="46">
        <f t="shared" ref="I74:I109" si="10">+F74/E74*100</f>
        <v>95.374344301382934</v>
      </c>
      <c r="J74" s="46">
        <f t="shared" ref="J74:J109" si="11">+G74/F74*100</f>
        <v>100</v>
      </c>
    </row>
    <row r="75" spans="1:10" s="18" customFormat="1" ht="11.25">
      <c r="B75" s="21">
        <v>32113</v>
      </c>
      <c r="C75" s="18" t="s">
        <v>163</v>
      </c>
      <c r="D75" s="19"/>
      <c r="E75" s="19">
        <v>5100</v>
      </c>
      <c r="F75" s="19">
        <v>6000</v>
      </c>
      <c r="G75" s="19">
        <v>6000</v>
      </c>
      <c r="H75" s="46"/>
      <c r="I75" s="46">
        <f t="shared" si="10"/>
        <v>117.64705882352942</v>
      </c>
      <c r="J75" s="46">
        <f t="shared" si="11"/>
        <v>100</v>
      </c>
    </row>
    <row r="76" spans="1:10" s="18" customFormat="1" ht="11.25">
      <c r="B76" s="21">
        <v>32231</v>
      </c>
      <c r="C76" s="18" t="s">
        <v>149</v>
      </c>
      <c r="D76" s="19">
        <v>0</v>
      </c>
      <c r="E76" s="19">
        <v>76705</v>
      </c>
      <c r="F76" s="19">
        <v>0</v>
      </c>
      <c r="G76" s="19">
        <v>0</v>
      </c>
      <c r="H76" s="46" t="e">
        <f t="shared" si="9"/>
        <v>#DIV/0!</v>
      </c>
      <c r="I76" s="46">
        <f t="shared" si="10"/>
        <v>0</v>
      </c>
      <c r="J76" s="46" t="e">
        <f t="shared" si="11"/>
        <v>#DIV/0!</v>
      </c>
    </row>
    <row r="77" spans="1:10" s="18" customFormat="1" ht="11.25">
      <c r="B77" s="21">
        <v>32251</v>
      </c>
      <c r="C77" s="18" t="s">
        <v>150</v>
      </c>
      <c r="D77" s="19">
        <v>10000</v>
      </c>
      <c r="E77" s="19">
        <v>5000</v>
      </c>
      <c r="F77" s="19"/>
      <c r="G77" s="19"/>
      <c r="H77" s="46">
        <f t="shared" si="9"/>
        <v>50</v>
      </c>
      <c r="I77" s="46"/>
      <c r="J77" s="46"/>
    </row>
    <row r="78" spans="1:10" s="18" customFormat="1" ht="11.25">
      <c r="B78" s="21">
        <v>32319</v>
      </c>
      <c r="C78" s="18" t="s">
        <v>151</v>
      </c>
      <c r="D78" s="19"/>
      <c r="E78" s="19">
        <v>3000</v>
      </c>
      <c r="F78" s="19"/>
      <c r="G78" s="19"/>
      <c r="H78" s="46"/>
      <c r="I78" s="46"/>
      <c r="J78" s="46"/>
    </row>
    <row r="79" spans="1:10" s="18" customFormat="1" ht="11.25">
      <c r="B79" s="21">
        <v>32341</v>
      </c>
      <c r="C79" s="18" t="s">
        <v>152</v>
      </c>
      <c r="D79" s="19"/>
      <c r="E79" s="19">
        <v>11500</v>
      </c>
      <c r="F79" s="19"/>
      <c r="G79" s="19"/>
      <c r="H79" s="46"/>
      <c r="I79" s="46"/>
      <c r="J79" s="46"/>
    </row>
    <row r="80" spans="1:10" s="18" customFormat="1" ht="11.25">
      <c r="B80" s="21">
        <v>32941</v>
      </c>
      <c r="C80" s="18" t="s">
        <v>164</v>
      </c>
      <c r="D80" s="19"/>
      <c r="E80" s="19">
        <v>5000</v>
      </c>
      <c r="F80" s="19"/>
      <c r="G80" s="19"/>
      <c r="H80" s="46"/>
      <c r="I80" s="46"/>
      <c r="J80" s="46"/>
    </row>
    <row r="81" spans="1:10" s="18" customFormat="1" ht="11.25">
      <c r="B81" s="21">
        <v>32999</v>
      </c>
      <c r="C81" s="18" t="s">
        <v>153</v>
      </c>
      <c r="D81" s="19">
        <v>0</v>
      </c>
      <c r="E81" s="19">
        <v>1968</v>
      </c>
      <c r="F81" s="19"/>
      <c r="G81" s="19">
        <v>0</v>
      </c>
      <c r="H81" s="46" t="e">
        <f t="shared" si="9"/>
        <v>#DIV/0!</v>
      </c>
      <c r="I81" s="46">
        <f t="shared" si="10"/>
        <v>0</v>
      </c>
      <c r="J81" s="46" t="e">
        <f t="shared" si="11"/>
        <v>#DIV/0!</v>
      </c>
    </row>
    <row r="82" spans="1:10">
      <c r="A82" s="12" t="s">
        <v>104</v>
      </c>
      <c r="B82" s="12"/>
      <c r="C82" s="12"/>
      <c r="D82" s="13"/>
      <c r="E82" s="13"/>
      <c r="F82" s="13"/>
      <c r="G82" s="13"/>
      <c r="H82" s="49"/>
      <c r="I82" s="49"/>
      <c r="J82" s="49"/>
    </row>
    <row r="83" spans="1:10">
      <c r="A83" s="15"/>
      <c r="B83" s="15"/>
      <c r="C83" s="15"/>
      <c r="D83" s="16"/>
      <c r="E83" s="16"/>
      <c r="F83" s="16"/>
      <c r="G83" s="16"/>
      <c r="H83" s="48"/>
      <c r="I83" s="48"/>
      <c r="J83" s="48"/>
    </row>
    <row r="84" spans="1:10">
      <c r="A84" s="15" t="s">
        <v>130</v>
      </c>
      <c r="B84" s="15"/>
      <c r="C84" s="15"/>
      <c r="D84" s="16">
        <f>+D85</f>
        <v>20000</v>
      </c>
      <c r="E84" s="16">
        <f>+E85</f>
        <v>12000</v>
      </c>
      <c r="F84" s="16">
        <f>+F85</f>
        <v>21000</v>
      </c>
      <c r="G84" s="16">
        <f>+G85</f>
        <v>22000</v>
      </c>
      <c r="H84" s="48">
        <f t="shared" si="9"/>
        <v>60</v>
      </c>
      <c r="I84" s="48">
        <f t="shared" si="10"/>
        <v>175</v>
      </c>
      <c r="J84" s="48">
        <f t="shared" si="11"/>
        <v>104.76190476190477</v>
      </c>
    </row>
    <row r="85" spans="1:10" s="18" customFormat="1" ht="27" customHeight="1">
      <c r="B85" s="21">
        <v>32224</v>
      </c>
      <c r="C85" s="18" t="s">
        <v>55</v>
      </c>
      <c r="D85" s="19">
        <v>20000</v>
      </c>
      <c r="E85" s="19">
        <v>12000</v>
      </c>
      <c r="F85" s="19">
        <v>21000</v>
      </c>
      <c r="G85" s="19">
        <v>22000</v>
      </c>
      <c r="H85" s="46">
        <f t="shared" si="9"/>
        <v>60</v>
      </c>
      <c r="I85" s="46">
        <f t="shared" si="10"/>
        <v>175</v>
      </c>
      <c r="J85" s="46">
        <f t="shared" si="11"/>
        <v>104.76190476190477</v>
      </c>
    </row>
    <row r="86" spans="1:10" s="18" customFormat="1" ht="27" customHeight="1">
      <c r="B86" s="21"/>
      <c r="D86" s="19"/>
      <c r="E86" s="19"/>
      <c r="F86" s="19"/>
      <c r="G86" s="19"/>
      <c r="H86" s="46"/>
      <c r="I86" s="46"/>
      <c r="J86" s="46"/>
    </row>
    <row r="87" spans="1:10" s="18" customFormat="1" ht="27" customHeight="1">
      <c r="B87" s="21"/>
      <c r="D87" s="19"/>
      <c r="E87" s="19"/>
      <c r="F87" s="19"/>
      <c r="G87" s="19"/>
      <c r="H87" s="46"/>
      <c r="I87" s="46"/>
      <c r="J87" s="46"/>
    </row>
    <row r="88" spans="1:10" ht="12" customHeight="1">
      <c r="A88" s="35" t="s">
        <v>105</v>
      </c>
      <c r="B88" s="35"/>
      <c r="C88" s="35"/>
      <c r="D88" s="36">
        <f>+D94</f>
        <v>49000</v>
      </c>
      <c r="E88" s="36">
        <f>+E94</f>
        <v>0</v>
      </c>
      <c r="F88" s="36">
        <f>+F94</f>
        <v>48000</v>
      </c>
      <c r="G88" s="36">
        <f>+G94</f>
        <v>52000</v>
      </c>
      <c r="H88" s="50">
        <f t="shared" si="9"/>
        <v>0</v>
      </c>
      <c r="I88" s="50" t="e">
        <f t="shared" si="10"/>
        <v>#DIV/0!</v>
      </c>
      <c r="J88" s="50">
        <f t="shared" si="11"/>
        <v>108.33333333333333</v>
      </c>
    </row>
    <row r="89" spans="1:10">
      <c r="A89" s="35" t="s">
        <v>154</v>
      </c>
      <c r="B89" s="35"/>
      <c r="C89" s="35"/>
      <c r="D89" s="36"/>
      <c r="E89" s="36"/>
      <c r="F89" s="36"/>
      <c r="G89" s="36"/>
      <c r="H89" s="50"/>
      <c r="I89" s="50"/>
      <c r="J89" s="50"/>
    </row>
    <row r="90" spans="1:10">
      <c r="A90" s="15"/>
      <c r="B90" s="15"/>
      <c r="C90" s="15"/>
      <c r="D90" s="16"/>
      <c r="E90" s="16"/>
      <c r="F90" s="16"/>
      <c r="G90" s="16"/>
      <c r="H90" s="48"/>
      <c r="I90" s="48"/>
      <c r="J90" s="48"/>
    </row>
    <row r="91" spans="1:10" s="18" customFormat="1" ht="30.75" customHeight="1">
      <c r="B91" s="21">
        <v>45111</v>
      </c>
      <c r="C91" s="18" t="s">
        <v>56</v>
      </c>
      <c r="D91" s="19">
        <v>0</v>
      </c>
      <c r="E91" s="19">
        <v>0</v>
      </c>
      <c r="F91" s="19">
        <v>0</v>
      </c>
      <c r="G91" s="19">
        <v>0</v>
      </c>
      <c r="H91" s="46" t="e">
        <f t="shared" si="9"/>
        <v>#DIV/0!</v>
      </c>
      <c r="I91" s="46" t="e">
        <f t="shared" si="10"/>
        <v>#DIV/0!</v>
      </c>
      <c r="J91" s="46" t="e">
        <f t="shared" si="11"/>
        <v>#DIV/0!</v>
      </c>
    </row>
    <row r="92" spans="1:10">
      <c r="A92" s="4"/>
      <c r="B92" s="4" t="s">
        <v>1</v>
      </c>
      <c r="C92" s="4"/>
      <c r="D92" s="5" t="s">
        <v>2</v>
      </c>
      <c r="E92" s="5" t="s">
        <v>3</v>
      </c>
      <c r="F92" s="5" t="s">
        <v>4</v>
      </c>
      <c r="G92" s="5" t="s">
        <v>5</v>
      </c>
      <c r="H92" s="5" t="s">
        <v>6</v>
      </c>
      <c r="I92" s="5" t="s">
        <v>7</v>
      </c>
      <c r="J92" s="5" t="s">
        <v>8</v>
      </c>
    </row>
    <row r="93" spans="1:10">
      <c r="A93" s="4" t="s">
        <v>9</v>
      </c>
      <c r="B93" s="4" t="s">
        <v>10</v>
      </c>
      <c r="C93" s="4" t="s">
        <v>11</v>
      </c>
      <c r="D93" s="4" t="s">
        <v>119</v>
      </c>
      <c r="E93" s="4" t="s">
        <v>132</v>
      </c>
      <c r="F93" s="4" t="s">
        <v>120</v>
      </c>
      <c r="G93" s="4" t="s">
        <v>133</v>
      </c>
      <c r="H93" s="4"/>
      <c r="I93" s="4" t="s">
        <v>12</v>
      </c>
      <c r="J93" s="4"/>
    </row>
    <row r="94" spans="1:10">
      <c r="A94" s="15" t="s">
        <v>108</v>
      </c>
      <c r="B94" s="15"/>
      <c r="C94" s="15"/>
      <c r="D94" s="16">
        <f>SUM(D95:D102)</f>
        <v>49000</v>
      </c>
      <c r="E94" s="16">
        <f>SUM(E95:E102)</f>
        <v>0</v>
      </c>
      <c r="F94" s="16">
        <f>SUM(F95:F102)</f>
        <v>48000</v>
      </c>
      <c r="G94" s="16">
        <f>SUM(G95:G102)</f>
        <v>52000</v>
      </c>
      <c r="H94" s="48">
        <f t="shared" si="9"/>
        <v>0</v>
      </c>
      <c r="I94" s="48" t="e">
        <f t="shared" si="10"/>
        <v>#DIV/0!</v>
      </c>
      <c r="J94" s="48">
        <f t="shared" si="11"/>
        <v>108.33333333333333</v>
      </c>
    </row>
    <row r="95" spans="1:10" s="18" customFormat="1" ht="11.25">
      <c r="B95" s="21">
        <v>42211</v>
      </c>
      <c r="C95" s="18" t="s">
        <v>57</v>
      </c>
      <c r="D95" s="19">
        <v>10000</v>
      </c>
      <c r="E95" s="19"/>
      <c r="F95" s="19">
        <v>10000</v>
      </c>
      <c r="G95" s="19">
        <v>11000</v>
      </c>
      <c r="H95" s="46">
        <f t="shared" si="9"/>
        <v>0</v>
      </c>
      <c r="I95" s="46" t="e">
        <f t="shared" si="10"/>
        <v>#DIV/0!</v>
      </c>
      <c r="J95" s="46">
        <f t="shared" si="11"/>
        <v>110.00000000000001</v>
      </c>
    </row>
    <row r="96" spans="1:10" s="18" customFormat="1" ht="11.25">
      <c r="B96" s="21">
        <v>42221</v>
      </c>
      <c r="C96" s="18" t="s">
        <v>127</v>
      </c>
      <c r="D96" s="19">
        <v>1000</v>
      </c>
      <c r="E96" s="19"/>
      <c r="F96" s="19">
        <v>1000</v>
      </c>
      <c r="G96" s="19">
        <v>1000</v>
      </c>
      <c r="H96" s="46">
        <f t="shared" si="9"/>
        <v>0</v>
      </c>
      <c r="I96" s="46" t="e">
        <f t="shared" si="10"/>
        <v>#DIV/0!</v>
      </c>
      <c r="J96" s="46">
        <f t="shared" si="11"/>
        <v>100</v>
      </c>
    </row>
    <row r="97" spans="1:10" s="18" customFormat="1" ht="11.25">
      <c r="B97" s="21">
        <v>42231</v>
      </c>
      <c r="C97" s="18" t="s">
        <v>99</v>
      </c>
      <c r="D97" s="19">
        <v>9000</v>
      </c>
      <c r="E97" s="19"/>
      <c r="F97" s="19">
        <v>8000</v>
      </c>
      <c r="G97" s="19">
        <v>9000</v>
      </c>
      <c r="H97" s="46">
        <f t="shared" si="9"/>
        <v>0</v>
      </c>
      <c r="I97" s="46" t="e">
        <f t="shared" si="10"/>
        <v>#DIV/0!</v>
      </c>
      <c r="J97" s="46">
        <f t="shared" si="11"/>
        <v>112.5</v>
      </c>
    </row>
    <row r="98" spans="1:10" s="18" customFormat="1" ht="11.25">
      <c r="B98" s="21">
        <v>42259</v>
      </c>
      <c r="C98" s="18" t="s">
        <v>100</v>
      </c>
      <c r="D98" s="19">
        <v>5000</v>
      </c>
      <c r="E98" s="19"/>
      <c r="F98" s="19">
        <v>5000</v>
      </c>
      <c r="G98" s="19">
        <v>5000</v>
      </c>
      <c r="H98" s="46">
        <f t="shared" si="9"/>
        <v>0</v>
      </c>
      <c r="I98" s="46" t="e">
        <f t="shared" si="10"/>
        <v>#DIV/0!</v>
      </c>
      <c r="J98" s="46">
        <f t="shared" si="11"/>
        <v>100</v>
      </c>
    </row>
    <row r="99" spans="1:10" s="18" customFormat="1" ht="11.25">
      <c r="B99" s="21">
        <v>42273</v>
      </c>
      <c r="C99" s="18" t="s">
        <v>107</v>
      </c>
      <c r="D99" s="19">
        <v>15000</v>
      </c>
      <c r="E99" s="19"/>
      <c r="F99" s="19">
        <v>14000</v>
      </c>
      <c r="G99" s="19">
        <v>15000</v>
      </c>
      <c r="H99" s="46">
        <f t="shared" si="9"/>
        <v>0</v>
      </c>
      <c r="I99" s="46" t="e">
        <f t="shared" si="10"/>
        <v>#DIV/0!</v>
      </c>
      <c r="J99" s="46">
        <f t="shared" si="11"/>
        <v>107.14285714285714</v>
      </c>
    </row>
    <row r="100" spans="1:10" s="18" customFormat="1" ht="11.25">
      <c r="B100" s="21">
        <v>42411</v>
      </c>
      <c r="C100" s="18" t="s">
        <v>106</v>
      </c>
      <c r="D100" s="19">
        <v>9000</v>
      </c>
      <c r="E100" s="19"/>
      <c r="F100" s="19">
        <v>10000</v>
      </c>
      <c r="G100" s="19">
        <v>11000</v>
      </c>
      <c r="H100" s="46">
        <f t="shared" si="9"/>
        <v>0</v>
      </c>
      <c r="I100" s="46" t="e">
        <f t="shared" si="10"/>
        <v>#DIV/0!</v>
      </c>
      <c r="J100" s="46">
        <f t="shared" si="11"/>
        <v>110.00000000000001</v>
      </c>
    </row>
    <row r="101" spans="1:10" s="18" customFormat="1" ht="11.25">
      <c r="B101" s="21"/>
      <c r="D101" s="19"/>
      <c r="E101" s="19"/>
      <c r="F101" s="19"/>
      <c r="G101" s="19"/>
      <c r="H101" s="46"/>
      <c r="I101" s="46"/>
      <c r="J101" s="46"/>
    </row>
    <row r="102" spans="1:10" s="18" customFormat="1" ht="11.25">
      <c r="B102" s="21">
        <v>42261</v>
      </c>
      <c r="C102" s="18" t="s">
        <v>88</v>
      </c>
      <c r="D102" s="19">
        <v>0</v>
      </c>
      <c r="E102" s="19"/>
      <c r="F102" s="19"/>
      <c r="G102" s="19"/>
      <c r="H102" s="46"/>
      <c r="I102" s="46"/>
      <c r="J102" s="46"/>
    </row>
    <row r="103" spans="1:10">
      <c r="A103" s="35" t="s">
        <v>129</v>
      </c>
      <c r="B103" s="35" t="s">
        <v>155</v>
      </c>
      <c r="C103" s="35"/>
      <c r="D103" s="36"/>
      <c r="E103" s="36"/>
      <c r="F103" s="36"/>
      <c r="G103" s="36"/>
      <c r="H103" s="50"/>
      <c r="I103" s="50"/>
      <c r="J103" s="50"/>
    </row>
    <row r="104" spans="1:10">
      <c r="A104" s="35"/>
      <c r="B104" s="35" t="s">
        <v>156</v>
      </c>
      <c r="C104" s="35"/>
      <c r="D104" s="36">
        <f>SUM(D105:D110)</f>
        <v>0</v>
      </c>
      <c r="E104" s="36">
        <f>SUM(E105:E112)</f>
        <v>41000</v>
      </c>
      <c r="F104" s="36">
        <f>SUM(F105:F110)</f>
        <v>0</v>
      </c>
      <c r="G104" s="36">
        <f>SUM(G105:G110)</f>
        <v>0</v>
      </c>
      <c r="H104" s="50" t="e">
        <f t="shared" si="9"/>
        <v>#DIV/0!</v>
      </c>
      <c r="I104" s="50">
        <f t="shared" si="10"/>
        <v>0</v>
      </c>
      <c r="J104" s="50" t="e">
        <f t="shared" si="11"/>
        <v>#DIV/0!</v>
      </c>
    </row>
    <row r="105" spans="1:10" s="18" customFormat="1" ht="11.25">
      <c r="B105" s="21">
        <v>42211</v>
      </c>
      <c r="C105" s="18" t="s">
        <v>157</v>
      </c>
      <c r="D105" s="19">
        <v>0</v>
      </c>
      <c r="E105" s="19">
        <v>9000</v>
      </c>
      <c r="F105" s="19">
        <v>0</v>
      </c>
      <c r="G105" s="19">
        <v>0</v>
      </c>
      <c r="H105" s="46" t="e">
        <f t="shared" si="9"/>
        <v>#DIV/0!</v>
      </c>
      <c r="I105" s="46">
        <f t="shared" si="10"/>
        <v>0</v>
      </c>
      <c r="J105" s="46" t="e">
        <f t="shared" si="11"/>
        <v>#DIV/0!</v>
      </c>
    </row>
    <row r="106" spans="1:10" s="18" customFormat="1" ht="21" customHeight="1">
      <c r="B106" s="21">
        <v>42231</v>
      </c>
      <c r="C106" s="18" t="s">
        <v>158</v>
      </c>
      <c r="D106" s="19"/>
      <c r="E106" s="19">
        <v>5800</v>
      </c>
      <c r="F106" s="19"/>
      <c r="G106" s="19"/>
      <c r="H106" s="46"/>
      <c r="I106" s="46"/>
      <c r="J106" s="46"/>
    </row>
    <row r="107" spans="1:10" s="18" customFormat="1" ht="16.5" customHeight="1">
      <c r="B107" s="21">
        <v>42259</v>
      </c>
      <c r="C107" s="18" t="s">
        <v>159</v>
      </c>
      <c r="D107" s="19">
        <v>0</v>
      </c>
      <c r="E107" s="19">
        <v>4000</v>
      </c>
      <c r="F107" s="19">
        <v>0</v>
      </c>
      <c r="G107" s="19">
        <v>0</v>
      </c>
      <c r="H107" s="46" t="e">
        <f t="shared" si="9"/>
        <v>#DIV/0!</v>
      </c>
      <c r="I107" s="46">
        <f t="shared" si="10"/>
        <v>0</v>
      </c>
      <c r="J107" s="46" t="e">
        <f t="shared" si="11"/>
        <v>#DIV/0!</v>
      </c>
    </row>
    <row r="108" spans="1:10" s="18" customFormat="1" ht="16.5" customHeight="1">
      <c r="B108" s="21">
        <v>42273</v>
      </c>
      <c r="C108" s="18" t="s">
        <v>160</v>
      </c>
      <c r="D108" s="19"/>
      <c r="E108" s="19">
        <v>9000</v>
      </c>
      <c r="F108" s="19"/>
      <c r="G108" s="19"/>
      <c r="H108" s="46"/>
      <c r="I108" s="46"/>
      <c r="J108" s="46"/>
    </row>
    <row r="109" spans="1:10" s="18" customFormat="1" ht="16.5" customHeight="1">
      <c r="B109" s="21">
        <v>42411</v>
      </c>
      <c r="C109" s="18" t="s">
        <v>161</v>
      </c>
      <c r="D109" s="19">
        <v>0</v>
      </c>
      <c r="E109" s="19">
        <v>9000</v>
      </c>
      <c r="F109" s="19">
        <v>0</v>
      </c>
      <c r="G109" s="19">
        <v>0</v>
      </c>
      <c r="H109" s="46" t="e">
        <f t="shared" si="9"/>
        <v>#DIV/0!</v>
      </c>
      <c r="I109" s="46">
        <f t="shared" si="10"/>
        <v>0</v>
      </c>
      <c r="J109" s="46" t="e">
        <f t="shared" si="11"/>
        <v>#DIV/0!</v>
      </c>
    </row>
    <row r="110" spans="1:10" s="18" customFormat="1" ht="21.75" customHeight="1">
      <c r="B110" s="21">
        <v>42219</v>
      </c>
      <c r="C110" s="18" t="s">
        <v>165</v>
      </c>
      <c r="D110" s="19"/>
      <c r="E110" s="19">
        <v>3000</v>
      </c>
      <c r="F110" s="19"/>
      <c r="G110" s="19"/>
      <c r="H110" s="46"/>
      <c r="I110" s="46"/>
      <c r="J110" s="46"/>
    </row>
    <row r="111" spans="1:10" s="18" customFormat="1" ht="25.5" customHeight="1">
      <c r="B111" s="21">
        <v>42231</v>
      </c>
      <c r="C111" s="18" t="s">
        <v>166</v>
      </c>
      <c r="D111" s="19"/>
      <c r="E111" s="19">
        <v>1200</v>
      </c>
      <c r="F111" s="19"/>
      <c r="G111" s="19"/>
      <c r="H111" s="20"/>
      <c r="I111" s="20"/>
      <c r="J111" s="20"/>
    </row>
    <row r="112" spans="1:10" ht="18.75" customHeight="1">
      <c r="C112" s="18"/>
      <c r="E112" s="19"/>
      <c r="F112" s="19"/>
      <c r="G112" s="19"/>
      <c r="H112" s="20"/>
      <c r="I112" s="20"/>
      <c r="J112" s="20"/>
    </row>
    <row r="113" spans="1:12" ht="18.75" customHeight="1">
      <c r="C113" s="18"/>
      <c r="E113" s="19"/>
      <c r="F113" s="19"/>
      <c r="G113" s="19"/>
    </row>
    <row r="114" spans="1:12" ht="18.75" customHeight="1">
      <c r="C114" s="18"/>
      <c r="E114" s="19"/>
      <c r="F114" s="19"/>
      <c r="G114" s="19"/>
    </row>
    <row r="115" spans="1:12" ht="139.5" customHeight="1">
      <c r="C115" s="18"/>
      <c r="E115" s="19"/>
      <c r="F115" s="19"/>
      <c r="G115" s="19"/>
    </row>
    <row r="116" spans="1:12" ht="18.75" customHeight="1">
      <c r="C116" s="18"/>
      <c r="E116" s="19"/>
      <c r="F116" s="19"/>
      <c r="G116" s="19"/>
    </row>
    <row r="117" spans="1:12" ht="30" customHeight="1">
      <c r="A117" s="2"/>
      <c r="B117" s="2"/>
      <c r="C117" s="2" t="s">
        <v>58</v>
      </c>
      <c r="D117" s="2"/>
      <c r="E117" s="2"/>
      <c r="F117" s="2"/>
      <c r="G117" s="2"/>
      <c r="H117" s="2"/>
      <c r="I117" s="2"/>
      <c r="J117" s="2"/>
      <c r="K117" s="2"/>
    </row>
    <row r="118" spans="1:12" ht="20.25">
      <c r="A118" s="3"/>
      <c r="B118" s="3"/>
      <c r="C118" s="3"/>
      <c r="D118" s="3" t="s">
        <v>59</v>
      </c>
      <c r="E118" s="3"/>
      <c r="F118" s="3"/>
      <c r="G118" s="3"/>
      <c r="H118" s="3"/>
      <c r="I118" s="3"/>
      <c r="J118" s="3"/>
    </row>
    <row r="120" spans="1:12">
      <c r="A120" s="4"/>
      <c r="B120" s="4" t="s">
        <v>1</v>
      </c>
      <c r="C120" s="4"/>
      <c r="D120" s="5" t="s">
        <v>2</v>
      </c>
      <c r="E120" s="5" t="s">
        <v>3</v>
      </c>
      <c r="F120" s="5" t="s">
        <v>4</v>
      </c>
      <c r="G120" s="5" t="s">
        <v>5</v>
      </c>
      <c r="H120" s="5" t="s">
        <v>6</v>
      </c>
      <c r="I120" s="5" t="s">
        <v>7</v>
      </c>
      <c r="J120" s="5" t="s">
        <v>8</v>
      </c>
    </row>
    <row r="121" spans="1:12">
      <c r="A121" s="4" t="s">
        <v>9</v>
      </c>
      <c r="B121" s="4" t="s">
        <v>10</v>
      </c>
      <c r="C121" s="4" t="s">
        <v>11</v>
      </c>
      <c r="D121" s="4" t="s">
        <v>131</v>
      </c>
      <c r="E121" s="4" t="s">
        <v>132</v>
      </c>
      <c r="F121" s="4" t="s">
        <v>120</v>
      </c>
      <c r="G121" s="4" t="s">
        <v>133</v>
      </c>
      <c r="H121" s="4"/>
      <c r="I121" s="4" t="s">
        <v>12</v>
      </c>
      <c r="J121" s="4"/>
    </row>
    <row r="122" spans="1:12">
      <c r="A122" s="6" t="s">
        <v>13</v>
      </c>
      <c r="B122" s="6"/>
      <c r="C122" s="6"/>
      <c r="D122" s="7">
        <f>+D124</f>
        <v>5821000</v>
      </c>
      <c r="E122" s="7">
        <f t="shared" ref="E122:G122" si="12">+E124</f>
        <v>5632000</v>
      </c>
      <c r="F122" s="7">
        <f t="shared" si="12"/>
        <v>5684000</v>
      </c>
      <c r="G122" s="7">
        <f t="shared" si="12"/>
        <v>5974000</v>
      </c>
      <c r="H122" s="8">
        <f>+E122/D122*100</f>
        <v>96.753135200137436</v>
      </c>
      <c r="I122" s="8">
        <f>+F122/E122*100</f>
        <v>100.92329545454545</v>
      </c>
      <c r="J122" s="8">
        <f>+G122/F122*100</f>
        <v>105.10204081632652</v>
      </c>
    </row>
    <row r="123" spans="1:12">
      <c r="A123" s="9" t="s">
        <v>14</v>
      </c>
      <c r="B123" s="9"/>
      <c r="C123" s="9"/>
      <c r="D123" s="10"/>
      <c r="E123" s="10"/>
      <c r="F123" s="10"/>
      <c r="G123" s="10"/>
      <c r="H123" s="23"/>
      <c r="I123" s="23"/>
      <c r="J123" s="23"/>
    </row>
    <row r="124" spans="1:12">
      <c r="A124" s="12" t="s">
        <v>60</v>
      </c>
      <c r="B124" s="12"/>
      <c r="C124" s="12"/>
      <c r="D124" s="13">
        <f>+D125</f>
        <v>5821000</v>
      </c>
      <c r="E124" s="13">
        <f t="shared" ref="E124:G124" si="13">+E125</f>
        <v>5632000</v>
      </c>
      <c r="F124" s="13">
        <f t="shared" si="13"/>
        <v>5684000</v>
      </c>
      <c r="G124" s="13">
        <f t="shared" si="13"/>
        <v>5974000</v>
      </c>
      <c r="H124" s="49">
        <f t="shared" ref="H124:H132" si="14">+E124/D124*100</f>
        <v>96.753135200137436</v>
      </c>
      <c r="I124" s="49">
        <f t="shared" ref="I124:I132" si="15">+F124/E124*100</f>
        <v>100.92329545454545</v>
      </c>
      <c r="J124" s="49">
        <f t="shared" ref="J124:J132" si="16">+G124/F124*100</f>
        <v>105.10204081632652</v>
      </c>
    </row>
    <row r="125" spans="1:12">
      <c r="A125" s="15" t="s">
        <v>15</v>
      </c>
      <c r="B125" s="15"/>
      <c r="C125" s="15"/>
      <c r="D125" s="16">
        <f>+D126</f>
        <v>5821000</v>
      </c>
      <c r="E125" s="16">
        <f t="shared" ref="E125:G125" si="17">+E126</f>
        <v>5632000</v>
      </c>
      <c r="F125" s="16">
        <f t="shared" si="17"/>
        <v>5684000</v>
      </c>
      <c r="G125" s="16">
        <f t="shared" si="17"/>
        <v>5974000</v>
      </c>
      <c r="H125" s="48">
        <f t="shared" si="14"/>
        <v>96.753135200137436</v>
      </c>
      <c r="I125" s="48">
        <f t="shared" si="15"/>
        <v>100.92329545454545</v>
      </c>
      <c r="J125" s="48">
        <f t="shared" si="16"/>
        <v>105.10204081632652</v>
      </c>
    </row>
    <row r="126" spans="1:12">
      <c r="A126" s="15" t="s">
        <v>61</v>
      </c>
      <c r="B126" s="15"/>
      <c r="C126" s="15"/>
      <c r="D126" s="16">
        <f>SUM(D127:D132)</f>
        <v>5821000</v>
      </c>
      <c r="E126" s="16">
        <f>SUM(E127:E135)</f>
        <v>5632000</v>
      </c>
      <c r="F126" s="16">
        <f>SUM(F127:F132)</f>
        <v>5684000</v>
      </c>
      <c r="G126" s="16">
        <f>SUM(G127:G132)</f>
        <v>5974000</v>
      </c>
      <c r="H126" s="48">
        <f t="shared" si="14"/>
        <v>96.753135200137436</v>
      </c>
      <c r="I126" s="48">
        <f t="shared" si="15"/>
        <v>100.92329545454545</v>
      </c>
      <c r="J126" s="48">
        <f t="shared" si="16"/>
        <v>105.10204081632652</v>
      </c>
    </row>
    <row r="127" spans="1:12">
      <c r="A127" s="18"/>
      <c r="B127" s="21">
        <v>31111</v>
      </c>
      <c r="C127" s="18" t="s">
        <v>90</v>
      </c>
      <c r="D127" s="19">
        <v>4533000</v>
      </c>
      <c r="E127" s="19">
        <v>4470000</v>
      </c>
      <c r="F127" s="19">
        <v>4500000</v>
      </c>
      <c r="G127" s="19">
        <v>4690000</v>
      </c>
      <c r="H127" s="46">
        <f t="shared" si="14"/>
        <v>98.610191925876904</v>
      </c>
      <c r="I127" s="46">
        <f t="shared" si="15"/>
        <v>100.67114093959732</v>
      </c>
      <c r="J127" s="46">
        <f t="shared" si="16"/>
        <v>104.22222222222221</v>
      </c>
      <c r="K127" s="18"/>
      <c r="L127" s="18"/>
    </row>
    <row r="128" spans="1:12">
      <c r="A128" s="18"/>
      <c r="B128" s="21">
        <v>3121</v>
      </c>
      <c r="C128" s="18" t="s">
        <v>91</v>
      </c>
      <c r="D128" s="19">
        <v>120000</v>
      </c>
      <c r="E128" s="19">
        <v>113000</v>
      </c>
      <c r="F128" s="19">
        <v>120000</v>
      </c>
      <c r="G128" s="19">
        <v>121000</v>
      </c>
      <c r="H128" s="46">
        <f t="shared" si="14"/>
        <v>94.166666666666671</v>
      </c>
      <c r="I128" s="46">
        <f t="shared" si="15"/>
        <v>106.19469026548674</v>
      </c>
      <c r="J128" s="46">
        <f t="shared" si="16"/>
        <v>100.83333333333333</v>
      </c>
      <c r="K128" s="18"/>
      <c r="L128" s="18"/>
    </row>
    <row r="129" spans="1:12">
      <c r="A129" s="18"/>
      <c r="B129" s="21">
        <v>3132</v>
      </c>
      <c r="C129" s="18" t="s">
        <v>62</v>
      </c>
      <c r="D129" s="19">
        <v>692000</v>
      </c>
      <c r="E129" s="19">
        <v>653000</v>
      </c>
      <c r="F129" s="19">
        <v>665000</v>
      </c>
      <c r="G129" s="19">
        <v>688000</v>
      </c>
      <c r="H129" s="46">
        <f t="shared" si="14"/>
        <v>94.364161849710982</v>
      </c>
      <c r="I129" s="46">
        <f t="shared" si="15"/>
        <v>101.83767228177642</v>
      </c>
      <c r="J129" s="46">
        <f t="shared" si="16"/>
        <v>103.45864661654136</v>
      </c>
      <c r="K129" s="18"/>
      <c r="L129" s="18"/>
    </row>
    <row r="130" spans="1:12">
      <c r="A130" s="18"/>
      <c r="B130" s="21">
        <v>3133</v>
      </c>
      <c r="C130" s="18" t="s">
        <v>63</v>
      </c>
      <c r="D130" s="19">
        <v>77000</v>
      </c>
      <c r="E130" s="19">
        <v>75000</v>
      </c>
      <c r="F130" s="19">
        <v>73000</v>
      </c>
      <c r="G130" s="19">
        <v>79000</v>
      </c>
      <c r="H130" s="46">
        <f t="shared" si="14"/>
        <v>97.402597402597408</v>
      </c>
      <c r="I130" s="46">
        <f t="shared" si="15"/>
        <v>97.333333333333343</v>
      </c>
      <c r="J130" s="46">
        <f t="shared" si="16"/>
        <v>108.21917808219179</v>
      </c>
      <c r="K130" s="18"/>
      <c r="L130" s="18"/>
    </row>
    <row r="131" spans="1:12">
      <c r="A131" s="18"/>
      <c r="B131" s="21">
        <v>32319</v>
      </c>
      <c r="C131" s="18" t="s">
        <v>167</v>
      </c>
      <c r="D131" s="19">
        <v>4000</v>
      </c>
      <c r="E131" s="19">
        <v>11000</v>
      </c>
      <c r="F131" s="19">
        <v>4000</v>
      </c>
      <c r="G131" s="19">
        <v>4000</v>
      </c>
      <c r="H131" s="46">
        <f t="shared" si="14"/>
        <v>275</v>
      </c>
      <c r="I131" s="46">
        <f t="shared" si="15"/>
        <v>36.363636363636367</v>
      </c>
      <c r="J131" s="46">
        <f t="shared" si="16"/>
        <v>100</v>
      </c>
      <c r="K131" s="18"/>
      <c r="L131" s="18"/>
    </row>
    <row r="132" spans="1:12">
      <c r="A132" s="18"/>
      <c r="B132" s="21">
        <v>3212</v>
      </c>
      <c r="C132" s="18" t="s">
        <v>64</v>
      </c>
      <c r="D132" s="19">
        <v>395000</v>
      </c>
      <c r="E132" s="19">
        <v>307000</v>
      </c>
      <c r="F132" s="19">
        <v>322000</v>
      </c>
      <c r="G132" s="19">
        <v>392000</v>
      </c>
      <c r="H132" s="46">
        <f t="shared" si="14"/>
        <v>77.721518987341781</v>
      </c>
      <c r="I132" s="46">
        <f t="shared" si="15"/>
        <v>104.88599348534203</v>
      </c>
      <c r="J132" s="46">
        <f t="shared" si="16"/>
        <v>121.73913043478262</v>
      </c>
      <c r="K132" s="18"/>
      <c r="L132" s="18"/>
    </row>
    <row r="133" spans="1:12">
      <c r="A133" s="18"/>
      <c r="B133" s="21">
        <v>32999</v>
      </c>
      <c r="C133" s="18" t="s">
        <v>145</v>
      </c>
      <c r="D133" s="19"/>
      <c r="E133" s="19">
        <v>3000</v>
      </c>
      <c r="F133" s="19"/>
      <c r="G133" s="19"/>
      <c r="H133" s="20"/>
      <c r="I133" s="20"/>
      <c r="J133" s="20"/>
      <c r="K133" s="18"/>
      <c r="L133" s="18"/>
    </row>
    <row r="134" spans="1:12">
      <c r="A134" s="18"/>
      <c r="B134" s="21"/>
      <c r="C134" s="18"/>
      <c r="D134" s="19"/>
      <c r="E134" s="19"/>
      <c r="F134" s="19"/>
      <c r="G134" s="19"/>
      <c r="H134" s="20"/>
      <c r="I134" s="20"/>
      <c r="J134" s="20"/>
      <c r="K134" s="18"/>
      <c r="L134" s="18"/>
    </row>
    <row r="135" spans="1:12">
      <c r="A135" s="18"/>
      <c r="B135" s="21"/>
      <c r="C135" s="18"/>
      <c r="D135" s="19"/>
      <c r="E135" s="19"/>
      <c r="F135" s="19"/>
      <c r="G135" s="19"/>
      <c r="H135" s="20"/>
      <c r="I135" s="20"/>
      <c r="J135" s="20"/>
      <c r="K135" s="18"/>
      <c r="L135" s="18"/>
    </row>
    <row r="136" spans="1:12" ht="127.5" customHeight="1"/>
    <row r="137" spans="1:12" ht="76.5" customHeight="1">
      <c r="A137" s="2"/>
      <c r="B137" s="2"/>
      <c r="C137" s="2" t="s">
        <v>58</v>
      </c>
      <c r="D137" s="2"/>
      <c r="E137" s="2"/>
      <c r="F137" s="2"/>
      <c r="G137" s="2"/>
      <c r="H137" s="2"/>
      <c r="I137" s="2"/>
      <c r="J137" s="2"/>
      <c r="K137" s="2"/>
    </row>
    <row r="138" spans="1:12" ht="20.25">
      <c r="A138" s="3"/>
      <c r="B138" s="3"/>
      <c r="C138" s="3"/>
      <c r="D138" s="3" t="s">
        <v>84</v>
      </c>
      <c r="E138" s="3"/>
      <c r="F138" s="3"/>
      <c r="G138" s="3"/>
      <c r="H138" s="3"/>
      <c r="I138" s="3"/>
      <c r="J138" s="3"/>
      <c r="K138" s="3"/>
    </row>
    <row r="140" spans="1:12">
      <c r="A140" s="4"/>
      <c r="B140" s="4" t="s">
        <v>1</v>
      </c>
      <c r="C140" s="4"/>
      <c r="D140" s="5" t="s">
        <v>2</v>
      </c>
      <c r="E140" s="5" t="s">
        <v>3</v>
      </c>
      <c r="F140" s="5" t="s">
        <v>4</v>
      </c>
      <c r="G140" s="5" t="s">
        <v>5</v>
      </c>
      <c r="H140" s="5" t="s">
        <v>6</v>
      </c>
      <c r="I140" s="5" t="s">
        <v>7</v>
      </c>
      <c r="J140" s="5" t="s">
        <v>8</v>
      </c>
    </row>
    <row r="141" spans="1:12">
      <c r="A141" s="4" t="s">
        <v>9</v>
      </c>
      <c r="B141" s="4" t="s">
        <v>10</v>
      </c>
      <c r="C141" s="4" t="s">
        <v>11</v>
      </c>
      <c r="D141" s="4" t="s">
        <v>136</v>
      </c>
      <c r="E141" s="4" t="s">
        <v>132</v>
      </c>
      <c r="F141" s="4" t="s">
        <v>120</v>
      </c>
      <c r="G141" s="4" t="s">
        <v>133</v>
      </c>
      <c r="H141" s="4"/>
      <c r="I141" s="4" t="s">
        <v>12</v>
      </c>
      <c r="J141" s="4"/>
    </row>
    <row r="142" spans="1:12">
      <c r="A142" s="6" t="s">
        <v>13</v>
      </c>
      <c r="B142" s="6"/>
      <c r="C142" s="6"/>
      <c r="D142" s="7">
        <f>+D143+D166</f>
        <v>121000</v>
      </c>
      <c r="E142" s="7">
        <f>+E143+E166</f>
        <v>276000</v>
      </c>
      <c r="F142" s="7">
        <f>+F143+F166</f>
        <v>276000</v>
      </c>
      <c r="G142" s="7">
        <f>+G143+G166</f>
        <v>292000</v>
      </c>
      <c r="H142" s="8">
        <f>E142/D142*100</f>
        <v>228.099173553719</v>
      </c>
      <c r="I142" s="8">
        <f>F142/E142*100</f>
        <v>100</v>
      </c>
      <c r="J142" s="8">
        <f>G142/F142*100</f>
        <v>105.79710144927536</v>
      </c>
    </row>
    <row r="143" spans="1:12">
      <c r="A143" s="12" t="s">
        <v>74</v>
      </c>
      <c r="B143" s="12"/>
      <c r="C143" s="12"/>
      <c r="D143" s="13">
        <f t="shared" ref="D143:G144" si="18">D144</f>
        <v>51000</v>
      </c>
      <c r="E143" s="13">
        <f t="shared" si="18"/>
        <v>53000</v>
      </c>
      <c r="F143" s="13">
        <f t="shared" si="18"/>
        <v>53000</v>
      </c>
      <c r="G143" s="13">
        <f t="shared" si="18"/>
        <v>57000</v>
      </c>
      <c r="H143" s="49">
        <f t="shared" ref="H143:H155" si="19">E143/D143*100</f>
        <v>103.92156862745099</v>
      </c>
      <c r="I143" s="49">
        <f t="shared" ref="I143:I155" si="20">F143/E143*100</f>
        <v>100</v>
      </c>
      <c r="J143" s="49">
        <f t="shared" ref="J143:J155" si="21">G143/F143*100</f>
        <v>107.54716981132076</v>
      </c>
    </row>
    <row r="144" spans="1:12">
      <c r="A144" s="15" t="s">
        <v>65</v>
      </c>
      <c r="B144" s="15"/>
      <c r="C144" s="15"/>
      <c r="D144" s="16">
        <f t="shared" si="18"/>
        <v>51000</v>
      </c>
      <c r="E144" s="16">
        <f t="shared" si="18"/>
        <v>53000</v>
      </c>
      <c r="F144" s="16">
        <f t="shared" si="18"/>
        <v>53000</v>
      </c>
      <c r="G144" s="16">
        <f t="shared" si="18"/>
        <v>57000</v>
      </c>
      <c r="H144" s="48">
        <f t="shared" si="19"/>
        <v>103.92156862745099</v>
      </c>
      <c r="I144" s="48">
        <f t="shared" si="20"/>
        <v>100</v>
      </c>
      <c r="J144" s="48">
        <f t="shared" si="21"/>
        <v>107.54716981132076</v>
      </c>
    </row>
    <row r="145" spans="1:11">
      <c r="A145" s="15" t="s">
        <v>77</v>
      </c>
      <c r="B145" s="15" t="s">
        <v>92</v>
      </c>
      <c r="C145" s="15"/>
      <c r="D145" s="16">
        <f>SUM(D146:D157)</f>
        <v>51000</v>
      </c>
      <c r="E145" s="16">
        <f>SUM(E146:E157)</f>
        <v>53000</v>
      </c>
      <c r="F145" s="16">
        <f>SUM(F146:F157)</f>
        <v>53000</v>
      </c>
      <c r="G145" s="16">
        <f>SUM(G146:G157)</f>
        <v>57000</v>
      </c>
      <c r="H145" s="48">
        <f t="shared" si="19"/>
        <v>103.92156862745099</v>
      </c>
      <c r="I145" s="48">
        <f t="shared" si="20"/>
        <v>100</v>
      </c>
      <c r="J145" s="48">
        <f t="shared" si="21"/>
        <v>107.54716981132076</v>
      </c>
    </row>
    <row r="146" spans="1:11">
      <c r="A146" s="18"/>
      <c r="B146" s="21">
        <v>32211</v>
      </c>
      <c r="C146" s="18" t="s">
        <v>66</v>
      </c>
      <c r="D146" s="19">
        <v>3000</v>
      </c>
      <c r="E146" s="19">
        <v>3000</v>
      </c>
      <c r="F146" s="19">
        <v>3000</v>
      </c>
      <c r="G146" s="19">
        <v>4000</v>
      </c>
      <c r="H146" s="46">
        <f t="shared" si="19"/>
        <v>100</v>
      </c>
      <c r="I146" s="46">
        <f t="shared" si="20"/>
        <v>100</v>
      </c>
      <c r="J146" s="46">
        <f t="shared" si="21"/>
        <v>133.33333333333331</v>
      </c>
      <c r="K146" s="18"/>
    </row>
    <row r="147" spans="1:11">
      <c r="A147" s="18"/>
      <c r="B147" s="21">
        <v>32212</v>
      </c>
      <c r="C147" s="18" t="s">
        <v>67</v>
      </c>
      <c r="D147" s="19">
        <v>3000</v>
      </c>
      <c r="E147" s="19">
        <v>1000</v>
      </c>
      <c r="F147" s="19">
        <v>3000</v>
      </c>
      <c r="G147" s="19">
        <v>4000</v>
      </c>
      <c r="H147" s="46">
        <f t="shared" si="19"/>
        <v>33.333333333333329</v>
      </c>
      <c r="I147" s="46">
        <f t="shared" si="20"/>
        <v>300</v>
      </c>
      <c r="J147" s="46">
        <f t="shared" si="21"/>
        <v>133.33333333333331</v>
      </c>
      <c r="K147" s="18"/>
    </row>
    <row r="148" spans="1:11">
      <c r="A148" s="18"/>
      <c r="B148" s="21">
        <v>32219</v>
      </c>
      <c r="C148" s="18" t="s">
        <v>68</v>
      </c>
      <c r="D148" s="19">
        <v>5000</v>
      </c>
      <c r="E148" s="19">
        <v>5000</v>
      </c>
      <c r="F148" s="19">
        <v>5000</v>
      </c>
      <c r="G148" s="19">
        <v>5000</v>
      </c>
      <c r="H148" s="46">
        <f t="shared" si="19"/>
        <v>100</v>
      </c>
      <c r="I148" s="46">
        <f t="shared" si="20"/>
        <v>100</v>
      </c>
      <c r="J148" s="46">
        <f t="shared" si="21"/>
        <v>100</v>
      </c>
      <c r="K148" s="18"/>
    </row>
    <row r="149" spans="1:11">
      <c r="A149" s="18"/>
      <c r="B149" s="21">
        <v>32251</v>
      </c>
      <c r="C149" s="18" t="s">
        <v>69</v>
      </c>
      <c r="D149" s="19">
        <v>1000</v>
      </c>
      <c r="E149" s="19">
        <v>1000</v>
      </c>
      <c r="F149" s="19">
        <v>1000</v>
      </c>
      <c r="G149" s="19">
        <v>5000</v>
      </c>
      <c r="H149" s="46">
        <f t="shared" si="19"/>
        <v>100</v>
      </c>
      <c r="I149" s="46">
        <f t="shared" si="20"/>
        <v>100</v>
      </c>
      <c r="J149" s="46">
        <f t="shared" si="21"/>
        <v>500</v>
      </c>
      <c r="K149" s="18"/>
    </row>
    <row r="150" spans="1:11">
      <c r="A150" s="18"/>
      <c r="B150" s="21">
        <v>32321</v>
      </c>
      <c r="C150" s="18" t="s">
        <v>70</v>
      </c>
      <c r="D150" s="19">
        <v>20000</v>
      </c>
      <c r="E150" s="19">
        <v>29600</v>
      </c>
      <c r="F150" s="19">
        <v>10000</v>
      </c>
      <c r="G150" s="19">
        <v>10000</v>
      </c>
      <c r="H150" s="46">
        <f t="shared" si="19"/>
        <v>148</v>
      </c>
      <c r="I150" s="46">
        <f t="shared" si="20"/>
        <v>33.783783783783782</v>
      </c>
      <c r="J150" s="46">
        <f t="shared" si="21"/>
        <v>100</v>
      </c>
      <c r="K150" s="18"/>
    </row>
    <row r="151" spans="1:11">
      <c r="A151" s="18"/>
      <c r="B151" s="21">
        <v>32322</v>
      </c>
      <c r="C151" s="18" t="s">
        <v>71</v>
      </c>
      <c r="D151" s="19">
        <v>5000</v>
      </c>
      <c r="E151" s="19">
        <v>5000</v>
      </c>
      <c r="F151" s="19">
        <v>8000</v>
      </c>
      <c r="G151" s="19">
        <v>8000</v>
      </c>
      <c r="H151" s="46">
        <f t="shared" si="19"/>
        <v>100</v>
      </c>
      <c r="I151" s="46">
        <f t="shared" si="20"/>
        <v>160</v>
      </c>
      <c r="J151" s="46">
        <f t="shared" si="21"/>
        <v>100</v>
      </c>
      <c r="K151" s="18"/>
    </row>
    <row r="152" spans="1:11">
      <c r="A152" s="18"/>
      <c r="B152" s="21">
        <v>32931</v>
      </c>
      <c r="C152" s="18" t="s">
        <v>72</v>
      </c>
      <c r="D152" s="19">
        <v>2000</v>
      </c>
      <c r="E152" s="19">
        <v>1000</v>
      </c>
      <c r="F152" s="19">
        <v>2000</v>
      </c>
      <c r="G152" s="19">
        <v>2000</v>
      </c>
      <c r="H152" s="46">
        <f t="shared" si="19"/>
        <v>50</v>
      </c>
      <c r="I152" s="46">
        <f t="shared" si="20"/>
        <v>200</v>
      </c>
      <c r="J152" s="46">
        <f t="shared" si="21"/>
        <v>100</v>
      </c>
      <c r="K152" s="18"/>
    </row>
    <row r="153" spans="1:11">
      <c r="A153" s="18"/>
      <c r="B153" s="21">
        <v>32999</v>
      </c>
      <c r="C153" s="18" t="s">
        <v>73</v>
      </c>
      <c r="D153" s="19">
        <v>2000</v>
      </c>
      <c r="E153" s="19">
        <v>2000</v>
      </c>
      <c r="F153" s="19">
        <v>4000</v>
      </c>
      <c r="G153" s="19">
        <v>3000</v>
      </c>
      <c r="H153" s="46">
        <f t="shared" si="19"/>
        <v>100</v>
      </c>
      <c r="I153" s="46">
        <f t="shared" si="20"/>
        <v>200</v>
      </c>
      <c r="J153" s="46">
        <f t="shared" si="21"/>
        <v>75</v>
      </c>
      <c r="K153" s="18"/>
    </row>
    <row r="154" spans="1:11">
      <c r="A154" s="18"/>
      <c r="B154" s="21">
        <v>32941</v>
      </c>
      <c r="C154" s="18" t="s">
        <v>139</v>
      </c>
      <c r="D154" s="19"/>
      <c r="E154" s="19">
        <v>1000</v>
      </c>
      <c r="F154" s="19">
        <v>2000</v>
      </c>
      <c r="G154" s="19">
        <v>2000</v>
      </c>
      <c r="H154" s="46"/>
      <c r="I154" s="46">
        <f t="shared" si="20"/>
        <v>200</v>
      </c>
      <c r="J154" s="46">
        <f t="shared" si="21"/>
        <v>100</v>
      </c>
      <c r="K154" s="18"/>
    </row>
    <row r="155" spans="1:11">
      <c r="A155" s="18"/>
      <c r="B155" s="21">
        <v>42211</v>
      </c>
      <c r="C155" s="18" t="s">
        <v>175</v>
      </c>
      <c r="D155" s="19">
        <v>10000</v>
      </c>
      <c r="E155" s="19">
        <v>3400</v>
      </c>
      <c r="F155" s="19">
        <v>15000</v>
      </c>
      <c r="G155" s="19">
        <v>14000</v>
      </c>
      <c r="H155" s="46">
        <f t="shared" si="19"/>
        <v>34</v>
      </c>
      <c r="I155" s="46">
        <f t="shared" si="20"/>
        <v>441.1764705882353</v>
      </c>
      <c r="J155" s="46">
        <f t="shared" si="21"/>
        <v>93.333333333333329</v>
      </c>
      <c r="K155" s="18"/>
    </row>
    <row r="156" spans="1:11">
      <c r="A156" s="18"/>
      <c r="B156" s="21">
        <v>32411</v>
      </c>
      <c r="C156" s="18" t="s">
        <v>168</v>
      </c>
      <c r="D156" s="19"/>
      <c r="E156" s="19">
        <v>1000</v>
      </c>
      <c r="F156" s="19"/>
      <c r="G156" s="19"/>
      <c r="H156" s="20"/>
      <c r="I156" s="20"/>
      <c r="J156" s="20"/>
      <c r="K156" s="18"/>
    </row>
    <row r="157" spans="1:11">
      <c r="A157" s="18"/>
      <c r="B157" s="21"/>
      <c r="C157" s="18"/>
      <c r="D157" s="19"/>
      <c r="E157" s="19"/>
      <c r="F157" s="19"/>
      <c r="G157" s="19"/>
      <c r="H157" s="20"/>
      <c r="I157" s="20"/>
      <c r="J157" s="20"/>
      <c r="K157" s="18"/>
    </row>
    <row r="158" spans="1:11" ht="26.25" hidden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26.25" hidden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20.25" hidden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20.25" hidden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20.25" hidden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20.25" hidden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4"/>
      <c r="B164" s="4" t="s">
        <v>1</v>
      </c>
      <c r="C164" s="4"/>
      <c r="D164" s="5" t="s">
        <v>2</v>
      </c>
      <c r="E164" s="5" t="s">
        <v>3</v>
      </c>
      <c r="F164" s="5" t="s">
        <v>4</v>
      </c>
      <c r="G164" s="5" t="s">
        <v>5</v>
      </c>
      <c r="H164" s="5" t="s">
        <v>6</v>
      </c>
      <c r="I164" s="5" t="s">
        <v>7</v>
      </c>
      <c r="J164" s="5" t="s">
        <v>8</v>
      </c>
    </row>
    <row r="165" spans="1:11">
      <c r="A165" s="4" t="s">
        <v>9</v>
      </c>
      <c r="B165" s="4" t="s">
        <v>10</v>
      </c>
      <c r="C165" s="4" t="s">
        <v>11</v>
      </c>
      <c r="D165" s="4" t="s">
        <v>119</v>
      </c>
      <c r="E165" s="4" t="s">
        <v>132</v>
      </c>
      <c r="F165" s="4" t="s">
        <v>120</v>
      </c>
      <c r="G165" s="4" t="s">
        <v>133</v>
      </c>
      <c r="H165" s="4"/>
      <c r="I165" s="4" t="s">
        <v>12</v>
      </c>
      <c r="J165" s="4"/>
    </row>
    <row r="166" spans="1:11">
      <c r="A166" s="12" t="s">
        <v>75</v>
      </c>
      <c r="B166" s="12" t="s">
        <v>140</v>
      </c>
      <c r="C166" s="12"/>
      <c r="D166" s="13">
        <f>+D167</f>
        <v>70000</v>
      </c>
      <c r="E166" s="13">
        <f t="shared" ref="E166:G166" si="22">+E167</f>
        <v>223000</v>
      </c>
      <c r="F166" s="13">
        <f t="shared" si="22"/>
        <v>223000</v>
      </c>
      <c r="G166" s="13">
        <f t="shared" si="22"/>
        <v>235000</v>
      </c>
      <c r="H166" s="49">
        <f t="shared" ref="H166:J174" si="23">E166/D166*100</f>
        <v>318.57142857142856</v>
      </c>
      <c r="I166" s="49">
        <f t="shared" si="23"/>
        <v>100</v>
      </c>
      <c r="J166" s="49">
        <f t="shared" si="23"/>
        <v>105.38116591928251</v>
      </c>
    </row>
    <row r="167" spans="1:11">
      <c r="A167" s="15" t="s">
        <v>76</v>
      </c>
      <c r="B167" s="15" t="s">
        <v>141</v>
      </c>
      <c r="C167" s="15"/>
      <c r="D167" s="16">
        <f>+D168+D173</f>
        <v>70000</v>
      </c>
      <c r="E167" s="16">
        <f>+E168+E173</f>
        <v>223000</v>
      </c>
      <c r="F167" s="16">
        <f>+F168+F173</f>
        <v>223000</v>
      </c>
      <c r="G167" s="16">
        <f>+G168+G173</f>
        <v>235000</v>
      </c>
      <c r="H167" s="48">
        <f t="shared" si="23"/>
        <v>318.57142857142856</v>
      </c>
      <c r="I167" s="48">
        <f t="shared" si="23"/>
        <v>100</v>
      </c>
      <c r="J167" s="48">
        <f t="shared" si="23"/>
        <v>105.38116591928251</v>
      </c>
    </row>
    <row r="168" spans="1:11">
      <c r="A168" s="15" t="s">
        <v>78</v>
      </c>
      <c r="B168" s="15" t="s">
        <v>142</v>
      </c>
      <c r="C168" s="15"/>
      <c r="D168" s="40">
        <f>SUM(D169:D172)</f>
        <v>0</v>
      </c>
      <c r="E168" s="24">
        <f>SUM(E169:E172)</f>
        <v>108000</v>
      </c>
      <c r="F168" s="24">
        <f>SUM(F169:F172)</f>
        <v>138000</v>
      </c>
      <c r="G168" s="24">
        <f>SUM(G169:G172)</f>
        <v>145000</v>
      </c>
      <c r="H168" s="48" t="e">
        <f t="shared" si="23"/>
        <v>#DIV/0!</v>
      </c>
      <c r="I168" s="48">
        <f t="shared" si="23"/>
        <v>127.77777777777777</v>
      </c>
      <c r="J168" s="48">
        <f t="shared" si="23"/>
        <v>105.07246376811594</v>
      </c>
    </row>
    <row r="169" spans="1:11">
      <c r="B169">
        <v>32219</v>
      </c>
      <c r="C169" t="s">
        <v>143</v>
      </c>
      <c r="D169" s="25"/>
      <c r="E169" s="26">
        <v>10000</v>
      </c>
      <c r="F169" s="26">
        <v>15000</v>
      </c>
      <c r="G169" s="26">
        <v>16000</v>
      </c>
      <c r="H169" s="46"/>
      <c r="I169" s="46"/>
      <c r="J169" s="46"/>
    </row>
    <row r="170" spans="1:11">
      <c r="B170">
        <v>32399</v>
      </c>
      <c r="C170" t="s">
        <v>144</v>
      </c>
      <c r="E170" s="22">
        <v>90000</v>
      </c>
      <c r="F170" s="22">
        <v>115000</v>
      </c>
      <c r="G170" s="22">
        <v>120000</v>
      </c>
      <c r="H170" s="46"/>
      <c r="I170" s="46"/>
      <c r="J170" s="46"/>
    </row>
    <row r="171" spans="1:11">
      <c r="B171">
        <v>32999</v>
      </c>
      <c r="C171" t="s">
        <v>145</v>
      </c>
      <c r="E171" s="22">
        <v>4000</v>
      </c>
      <c r="F171" s="22">
        <v>8000</v>
      </c>
      <c r="G171" s="22">
        <v>9000</v>
      </c>
      <c r="H171" s="46"/>
      <c r="I171" s="46"/>
      <c r="J171" s="46"/>
    </row>
    <row r="172" spans="1:11">
      <c r="B172">
        <v>32251</v>
      </c>
      <c r="C172" t="s">
        <v>150</v>
      </c>
      <c r="E172" s="22">
        <v>4000</v>
      </c>
      <c r="H172" s="46"/>
      <c r="I172" s="46"/>
      <c r="J172" s="46"/>
    </row>
    <row r="173" spans="1:11">
      <c r="A173" s="15" t="s">
        <v>78</v>
      </c>
      <c r="B173" s="15" t="s">
        <v>79</v>
      </c>
      <c r="C173" s="15"/>
      <c r="D173" s="16">
        <f>SUM(D174:D176)</f>
        <v>70000</v>
      </c>
      <c r="E173" s="16">
        <f t="shared" ref="E173:G173" si="24">SUM(E174:E176)</f>
        <v>115000</v>
      </c>
      <c r="F173" s="16">
        <f t="shared" si="24"/>
        <v>85000</v>
      </c>
      <c r="G173" s="16">
        <f t="shared" si="24"/>
        <v>90000</v>
      </c>
      <c r="H173" s="48">
        <f t="shared" si="23"/>
        <v>164.28571428571428</v>
      </c>
      <c r="I173" s="48">
        <f t="shared" si="23"/>
        <v>73.91304347826086</v>
      </c>
      <c r="J173" s="48">
        <f t="shared" si="23"/>
        <v>105.88235294117648</v>
      </c>
    </row>
    <row r="174" spans="1:11">
      <c r="A174" s="37"/>
      <c r="B174" s="37">
        <v>3222</v>
      </c>
      <c r="C174" s="37" t="s">
        <v>80</v>
      </c>
      <c r="D174" s="39">
        <v>70000</v>
      </c>
      <c r="E174" s="38">
        <v>105000</v>
      </c>
      <c r="F174" s="38">
        <v>85000</v>
      </c>
      <c r="G174" s="38">
        <v>90000</v>
      </c>
      <c r="H174" s="46">
        <f t="shared" si="23"/>
        <v>150</v>
      </c>
      <c r="I174" s="46">
        <f t="shared" si="23"/>
        <v>80.952380952380949</v>
      </c>
      <c r="J174" s="46">
        <f t="shared" si="23"/>
        <v>105.88235294117648</v>
      </c>
    </row>
    <row r="175" spans="1:11">
      <c r="B175">
        <v>32332</v>
      </c>
      <c r="C175" t="s">
        <v>169</v>
      </c>
      <c r="E175">
        <v>1000</v>
      </c>
    </row>
    <row r="176" spans="1:11" ht="33" customHeight="1">
      <c r="B176">
        <v>32219</v>
      </c>
      <c r="C176" t="s">
        <v>170</v>
      </c>
      <c r="E176">
        <v>9000</v>
      </c>
    </row>
    <row r="177" spans="1:10" ht="1.5" customHeight="1"/>
    <row r="178" spans="1:10" ht="74.25" customHeight="1">
      <c r="A178" s="2"/>
      <c r="B178" s="2"/>
      <c r="C178" s="2" t="s">
        <v>58</v>
      </c>
      <c r="D178" s="2"/>
      <c r="E178" s="2"/>
      <c r="F178" s="2"/>
      <c r="G178" s="2"/>
      <c r="H178" s="2"/>
      <c r="I178" s="2"/>
    </row>
    <row r="179" spans="1:10" ht="26.25">
      <c r="A179" s="3"/>
      <c r="B179" s="3"/>
      <c r="C179" s="3"/>
      <c r="D179" s="2"/>
      <c r="E179" s="2"/>
      <c r="F179" s="2"/>
      <c r="G179" s="2"/>
      <c r="H179" s="3"/>
      <c r="I179" s="3"/>
    </row>
    <row r="180" spans="1:10" ht="20.25">
      <c r="D180" s="3" t="s">
        <v>85</v>
      </c>
      <c r="E180" s="3"/>
      <c r="F180" s="3"/>
      <c r="G180" s="3"/>
    </row>
    <row r="181" spans="1:10">
      <c r="A181" s="4"/>
      <c r="B181" s="4" t="s">
        <v>1</v>
      </c>
      <c r="C181" s="4"/>
      <c r="D181" s="5" t="s">
        <v>2</v>
      </c>
      <c r="E181" s="5" t="s">
        <v>3</v>
      </c>
      <c r="F181" s="5" t="s">
        <v>4</v>
      </c>
      <c r="G181" s="5" t="s">
        <v>5</v>
      </c>
      <c r="H181" s="5" t="s">
        <v>6</v>
      </c>
      <c r="I181" s="5" t="s">
        <v>7</v>
      </c>
      <c r="J181" s="5" t="s">
        <v>8</v>
      </c>
    </row>
    <row r="182" spans="1:10">
      <c r="A182" s="4" t="s">
        <v>9</v>
      </c>
      <c r="B182" s="4" t="s">
        <v>10</v>
      </c>
      <c r="C182" s="4" t="s">
        <v>11</v>
      </c>
      <c r="D182" s="4" t="s">
        <v>136</v>
      </c>
      <c r="E182" s="4" t="s">
        <v>132</v>
      </c>
      <c r="F182" s="4" t="s">
        <v>120</v>
      </c>
      <c r="G182" s="4" t="s">
        <v>133</v>
      </c>
      <c r="H182" s="4"/>
      <c r="I182" s="4" t="s">
        <v>12</v>
      </c>
      <c r="J182" s="4"/>
    </row>
    <row r="183" spans="1:10">
      <c r="A183" s="6" t="s">
        <v>13</v>
      </c>
      <c r="B183" s="6"/>
      <c r="C183" s="6"/>
      <c r="D183" s="7">
        <f>+D185</f>
        <v>40000</v>
      </c>
      <c r="E183" s="7">
        <f t="shared" ref="E183:G183" si="25">+E185</f>
        <v>80000</v>
      </c>
      <c r="F183" s="7">
        <f t="shared" si="25"/>
        <v>70000</v>
      </c>
      <c r="G183" s="7">
        <f t="shared" si="25"/>
        <v>74000</v>
      </c>
      <c r="H183" s="8">
        <f t="shared" ref="H183:H200" si="26">E183/D183*100</f>
        <v>200</v>
      </c>
      <c r="I183" s="8">
        <f>F183/E183*100</f>
        <v>87.5</v>
      </c>
      <c r="J183" s="8">
        <f t="shared" ref="J183:J200" si="27">G183/F183*100</f>
        <v>105.71428571428572</v>
      </c>
    </row>
    <row r="184" spans="1:10">
      <c r="A184" s="9" t="s">
        <v>14</v>
      </c>
      <c r="B184" s="9"/>
      <c r="C184" s="9"/>
      <c r="D184" s="10"/>
      <c r="E184" s="10"/>
      <c r="F184" s="10"/>
      <c r="G184" s="10"/>
      <c r="H184" s="44"/>
      <c r="I184" s="44"/>
      <c r="J184" s="44"/>
    </row>
    <row r="185" spans="1:10">
      <c r="A185" s="12" t="s">
        <v>81</v>
      </c>
      <c r="B185" s="12"/>
      <c r="C185" s="12"/>
      <c r="D185" s="13">
        <f>+D186</f>
        <v>40000</v>
      </c>
      <c r="E185" s="13">
        <f t="shared" ref="E185:G185" si="28">+E186</f>
        <v>80000</v>
      </c>
      <c r="F185" s="13">
        <f t="shared" si="28"/>
        <v>70000</v>
      </c>
      <c r="G185" s="13">
        <f t="shared" si="28"/>
        <v>74000</v>
      </c>
      <c r="H185" s="49">
        <f t="shared" si="26"/>
        <v>200</v>
      </c>
      <c r="I185" s="49">
        <f t="shared" ref="I185:I200" si="29">F185/E185*100</f>
        <v>87.5</v>
      </c>
      <c r="J185" s="49">
        <f t="shared" si="27"/>
        <v>105.71428571428572</v>
      </c>
    </row>
    <row r="186" spans="1:10">
      <c r="A186" s="15" t="s">
        <v>146</v>
      </c>
      <c r="B186" s="15"/>
      <c r="C186" s="15"/>
      <c r="D186" s="16">
        <f>D187+D196</f>
        <v>40000</v>
      </c>
      <c r="E186" s="16">
        <f>E187+E196</f>
        <v>80000</v>
      </c>
      <c r="F186" s="16">
        <f>F187+F196</f>
        <v>70000</v>
      </c>
      <c r="G186" s="16">
        <f>G187+G196</f>
        <v>74000</v>
      </c>
      <c r="H186" s="48">
        <f t="shared" si="26"/>
        <v>200</v>
      </c>
      <c r="I186" s="48">
        <f t="shared" si="29"/>
        <v>87.5</v>
      </c>
      <c r="J186" s="48">
        <f t="shared" si="27"/>
        <v>105.71428571428572</v>
      </c>
    </row>
    <row r="187" spans="1:10">
      <c r="A187" s="15" t="s">
        <v>77</v>
      </c>
      <c r="B187" s="15" t="s">
        <v>82</v>
      </c>
      <c r="C187" s="15"/>
      <c r="D187" s="16">
        <f>SUM(D188:D195)</f>
        <v>30000</v>
      </c>
      <c r="E187" s="16">
        <f>SUM(E188:E195)</f>
        <v>79000</v>
      </c>
      <c r="F187" s="16">
        <f>SUM(F188:F195)</f>
        <v>50000</v>
      </c>
      <c r="G187" s="16">
        <f>SUM(G188:G195)</f>
        <v>53000</v>
      </c>
      <c r="H187" s="48">
        <f t="shared" si="26"/>
        <v>263.33333333333331</v>
      </c>
      <c r="I187" s="48">
        <f t="shared" si="29"/>
        <v>63.291139240506332</v>
      </c>
      <c r="J187" s="48">
        <f t="shared" si="27"/>
        <v>106</v>
      </c>
    </row>
    <row r="188" spans="1:10">
      <c r="B188">
        <v>32111</v>
      </c>
      <c r="C188" t="s">
        <v>162</v>
      </c>
      <c r="E188">
        <v>6450</v>
      </c>
      <c r="H188" s="46"/>
      <c r="I188" s="46"/>
      <c r="J188" s="46"/>
    </row>
    <row r="189" spans="1:10">
      <c r="B189">
        <v>32241</v>
      </c>
      <c r="C189" t="s">
        <v>171</v>
      </c>
      <c r="E189">
        <v>12550</v>
      </c>
      <c r="H189" s="46"/>
      <c r="I189" s="46"/>
      <c r="J189" s="46"/>
    </row>
    <row r="190" spans="1:10">
      <c r="B190" s="37">
        <v>32321</v>
      </c>
      <c r="C190" s="37" t="s">
        <v>86</v>
      </c>
      <c r="D190" s="38">
        <v>20000</v>
      </c>
      <c r="E190" s="38">
        <v>50000</v>
      </c>
      <c r="F190" s="38">
        <v>40000</v>
      </c>
      <c r="G190" s="38">
        <v>42000</v>
      </c>
      <c r="H190" s="46">
        <f t="shared" si="26"/>
        <v>250</v>
      </c>
      <c r="I190" s="46">
        <f t="shared" si="29"/>
        <v>80</v>
      </c>
      <c r="J190" s="46">
        <f t="shared" si="27"/>
        <v>105</v>
      </c>
    </row>
    <row r="191" spans="1:10">
      <c r="B191" s="37">
        <v>32999</v>
      </c>
      <c r="C191" s="37" t="s">
        <v>87</v>
      </c>
      <c r="D191" s="41">
        <v>10000</v>
      </c>
      <c r="E191" s="38">
        <v>2000</v>
      </c>
      <c r="F191" s="38">
        <v>10000</v>
      </c>
      <c r="G191" s="38">
        <v>11000</v>
      </c>
      <c r="H191" s="46">
        <f t="shared" si="26"/>
        <v>20</v>
      </c>
      <c r="I191" s="46">
        <f t="shared" si="29"/>
        <v>500</v>
      </c>
      <c r="J191" s="46">
        <f t="shared" si="27"/>
        <v>110.00000000000001</v>
      </c>
    </row>
    <row r="192" spans="1:10">
      <c r="B192">
        <v>32332</v>
      </c>
      <c r="C192" t="s">
        <v>169</v>
      </c>
      <c r="E192">
        <v>3000</v>
      </c>
      <c r="H192" s="46"/>
      <c r="I192" s="46"/>
      <c r="J192" s="46"/>
    </row>
    <row r="193" spans="1:11">
      <c r="B193">
        <v>32349</v>
      </c>
      <c r="C193" t="s">
        <v>173</v>
      </c>
      <c r="E193">
        <v>1000</v>
      </c>
      <c r="H193" s="46"/>
      <c r="I193" s="46"/>
      <c r="J193" s="46"/>
    </row>
    <row r="194" spans="1:11">
      <c r="B194">
        <v>34339</v>
      </c>
      <c r="C194" t="s">
        <v>174</v>
      </c>
      <c r="E194">
        <v>1000</v>
      </c>
      <c r="H194" s="46"/>
      <c r="I194" s="46"/>
      <c r="J194" s="46"/>
    </row>
    <row r="195" spans="1:11">
      <c r="B195">
        <v>32341</v>
      </c>
      <c r="C195" t="s">
        <v>152</v>
      </c>
      <c r="E195">
        <v>3000</v>
      </c>
      <c r="H195" s="46"/>
      <c r="I195" s="46"/>
      <c r="J195" s="46"/>
    </row>
    <row r="196" spans="1:11">
      <c r="A196" s="15" t="s">
        <v>77</v>
      </c>
      <c r="B196" s="15" t="s">
        <v>83</v>
      </c>
      <c r="C196" s="15"/>
      <c r="D196" s="16">
        <f>+D199+D200</f>
        <v>10000</v>
      </c>
      <c r="E196" s="16">
        <f>+E199+E200</f>
        <v>1000</v>
      </c>
      <c r="F196" s="16">
        <f>+F199+F200</f>
        <v>20000</v>
      </c>
      <c r="G196" s="16">
        <f>+G199+G200</f>
        <v>21000</v>
      </c>
      <c r="H196" s="48">
        <f t="shared" si="26"/>
        <v>10</v>
      </c>
      <c r="I196" s="48">
        <f t="shared" si="29"/>
        <v>2000</v>
      </c>
      <c r="J196" s="48">
        <f t="shared" si="27"/>
        <v>105</v>
      </c>
    </row>
    <row r="197" spans="1:11">
      <c r="H197" s="46"/>
      <c r="I197" s="46"/>
      <c r="J197" s="46"/>
    </row>
    <row r="198" spans="1:11">
      <c r="H198" s="46"/>
      <c r="I198" s="46"/>
      <c r="J198" s="46"/>
    </row>
    <row r="199" spans="1:11">
      <c r="B199" s="37">
        <v>42621</v>
      </c>
      <c r="C199" s="37" t="s">
        <v>172</v>
      </c>
      <c r="D199" s="38">
        <v>10000</v>
      </c>
      <c r="E199" s="38">
        <v>1000</v>
      </c>
      <c r="F199" s="38">
        <v>20000</v>
      </c>
      <c r="G199" s="38">
        <v>21000</v>
      </c>
      <c r="H199" s="46">
        <f t="shared" si="26"/>
        <v>10</v>
      </c>
      <c r="I199" s="46">
        <f t="shared" si="29"/>
        <v>2000</v>
      </c>
      <c r="J199" s="46">
        <f t="shared" si="27"/>
        <v>105</v>
      </c>
    </row>
    <row r="200" spans="1:11">
      <c r="B200" s="37">
        <v>45111</v>
      </c>
      <c r="C200" s="37" t="s">
        <v>110</v>
      </c>
      <c r="D200" s="38">
        <v>0</v>
      </c>
      <c r="E200" s="38">
        <v>0</v>
      </c>
      <c r="F200" s="38">
        <v>0</v>
      </c>
      <c r="G200" s="38">
        <v>0</v>
      </c>
      <c r="H200" s="46" t="e">
        <f t="shared" si="26"/>
        <v>#DIV/0!</v>
      </c>
      <c r="I200" s="46" t="e">
        <f t="shared" si="29"/>
        <v>#DIV/0!</v>
      </c>
      <c r="J200" s="46" t="e">
        <f t="shared" si="27"/>
        <v>#DIV/0!</v>
      </c>
    </row>
    <row r="203" spans="1:11" ht="213.75" customHeight="1"/>
    <row r="204" spans="1:11" ht="94.5" customHeight="1">
      <c r="B204" s="1"/>
      <c r="C204" s="51" t="s">
        <v>137</v>
      </c>
      <c r="D204" s="51"/>
      <c r="E204" s="51"/>
      <c r="F204" s="51"/>
      <c r="G204" s="51"/>
      <c r="H204" s="51"/>
      <c r="I204" s="51"/>
    </row>
    <row r="205" spans="1:11">
      <c r="D205" s="22"/>
    </row>
    <row r="206" spans="1:11">
      <c r="A206" s="4"/>
      <c r="B206" s="4" t="s">
        <v>1</v>
      </c>
      <c r="C206" s="4"/>
      <c r="D206" s="5" t="s">
        <v>2</v>
      </c>
      <c r="E206" s="5" t="s">
        <v>3</v>
      </c>
      <c r="F206" s="5" t="s">
        <v>4</v>
      </c>
      <c r="G206" s="5" t="s">
        <v>5</v>
      </c>
      <c r="H206" s="5" t="s">
        <v>6</v>
      </c>
      <c r="I206" s="5" t="s">
        <v>7</v>
      </c>
      <c r="J206" s="5" t="s">
        <v>8</v>
      </c>
      <c r="K206" s="28"/>
    </row>
    <row r="207" spans="1:11">
      <c r="A207" s="4" t="s">
        <v>9</v>
      </c>
      <c r="B207" s="4" t="s">
        <v>10</v>
      </c>
      <c r="C207" s="4" t="s">
        <v>11</v>
      </c>
      <c r="D207" s="4" t="s">
        <v>138</v>
      </c>
      <c r="E207" s="4" t="s">
        <v>132</v>
      </c>
      <c r="F207" s="4" t="s">
        <v>120</v>
      </c>
      <c r="G207" s="4" t="s">
        <v>133</v>
      </c>
      <c r="H207" s="4"/>
      <c r="I207" s="4" t="s">
        <v>12</v>
      </c>
      <c r="J207" s="4"/>
      <c r="K207" s="29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29"/>
    </row>
    <row r="209" spans="1:10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s="31" customFormat="1" ht="11.25">
      <c r="A210" s="6" t="s">
        <v>115</v>
      </c>
      <c r="B210" s="6"/>
      <c r="C210" s="6"/>
      <c r="D210" s="7">
        <f>+D12</f>
        <v>233230</v>
      </c>
      <c r="E210" s="7">
        <f>+E12</f>
        <v>335417</v>
      </c>
      <c r="F210" s="7">
        <f>+F12</f>
        <v>219280</v>
      </c>
      <c r="G210" s="7">
        <f>+G12</f>
        <v>224730</v>
      </c>
      <c r="H210" s="8">
        <f t="shared" ref="H210:J216" si="30">E210/D210*100</f>
        <v>143.81383183981478</v>
      </c>
      <c r="I210" s="8">
        <f t="shared" si="30"/>
        <v>65.375338757427329</v>
      </c>
      <c r="J210" s="8">
        <f t="shared" si="30"/>
        <v>102.48540678584459</v>
      </c>
    </row>
    <row r="211" spans="1:10">
      <c r="A211" s="6" t="s">
        <v>114</v>
      </c>
      <c r="B211" s="6"/>
      <c r="C211" s="6"/>
      <c r="D211" s="7">
        <f>+D14</f>
        <v>817000</v>
      </c>
      <c r="E211" s="7">
        <f>+E14</f>
        <v>749127.00000000012</v>
      </c>
      <c r="F211" s="7">
        <f>+F14</f>
        <v>868700</v>
      </c>
      <c r="G211" s="7">
        <f>+G14</f>
        <v>901000</v>
      </c>
      <c r="H211" s="8">
        <f t="shared" si="30"/>
        <v>91.692411260709932</v>
      </c>
      <c r="I211" s="8">
        <f t="shared" si="30"/>
        <v>115.96164602263698</v>
      </c>
      <c r="J211" s="8">
        <f t="shared" si="30"/>
        <v>103.71819960861058</v>
      </c>
    </row>
    <row r="212" spans="1:10">
      <c r="A212" s="6" t="s">
        <v>93</v>
      </c>
      <c r="B212" s="6"/>
      <c r="C212" s="6"/>
      <c r="D212" s="7">
        <f>+D122</f>
        <v>5821000</v>
      </c>
      <c r="E212" s="7">
        <f>+E122</f>
        <v>5632000</v>
      </c>
      <c r="F212" s="7">
        <f>+F122</f>
        <v>5684000</v>
      </c>
      <c r="G212" s="7">
        <f>+G122</f>
        <v>5974000</v>
      </c>
      <c r="H212" s="8">
        <f t="shared" si="30"/>
        <v>96.753135200137436</v>
      </c>
      <c r="I212" s="8">
        <f t="shared" si="30"/>
        <v>100.92329545454545</v>
      </c>
      <c r="J212" s="8">
        <f t="shared" si="30"/>
        <v>105.10204081632652</v>
      </c>
    </row>
    <row r="213" spans="1:10">
      <c r="A213" s="6" t="s">
        <v>94</v>
      </c>
      <c r="B213" s="6"/>
      <c r="C213" s="6"/>
      <c r="D213" s="7">
        <f>+D142</f>
        <v>121000</v>
      </c>
      <c r="E213" s="7">
        <f>+E142</f>
        <v>276000</v>
      </c>
      <c r="F213" s="7">
        <f>+F142</f>
        <v>276000</v>
      </c>
      <c r="G213" s="7">
        <f>+G142</f>
        <v>292000</v>
      </c>
      <c r="H213" s="8">
        <f t="shared" si="30"/>
        <v>228.099173553719</v>
      </c>
      <c r="I213" s="8">
        <f t="shared" si="30"/>
        <v>100</v>
      </c>
      <c r="J213" s="8">
        <f t="shared" si="30"/>
        <v>105.79710144927536</v>
      </c>
    </row>
    <row r="214" spans="1:10">
      <c r="A214" s="6" t="s">
        <v>95</v>
      </c>
      <c r="B214" s="6"/>
      <c r="C214" s="6"/>
      <c r="D214" s="7">
        <f>+D183</f>
        <v>40000</v>
      </c>
      <c r="E214" s="7">
        <f>+E183</f>
        <v>80000</v>
      </c>
      <c r="F214" s="7">
        <f>+F183</f>
        <v>70000</v>
      </c>
      <c r="G214" s="7">
        <f>+G183</f>
        <v>74000</v>
      </c>
      <c r="H214" s="8">
        <f t="shared" si="30"/>
        <v>200</v>
      </c>
      <c r="I214" s="8">
        <f t="shared" si="30"/>
        <v>87.5</v>
      </c>
      <c r="J214" s="8">
        <f t="shared" si="30"/>
        <v>105.71428571428572</v>
      </c>
    </row>
    <row r="215" spans="1:10">
      <c r="D215" s="22"/>
      <c r="E215" s="22"/>
      <c r="F215" s="22"/>
      <c r="G215" s="22"/>
      <c r="H215" s="8"/>
      <c r="I215" s="8"/>
      <c r="J215" s="8"/>
    </row>
    <row r="216" spans="1:10">
      <c r="C216" s="1" t="s">
        <v>96</v>
      </c>
      <c r="D216" s="27">
        <f>SUM(D210:D214)</f>
        <v>7032230</v>
      </c>
      <c r="E216" s="27">
        <f t="shared" ref="E216:G216" si="31">SUM(E210:E214)</f>
        <v>7072544</v>
      </c>
      <c r="F216" s="27">
        <f t="shared" si="31"/>
        <v>7117980</v>
      </c>
      <c r="G216" s="27">
        <f t="shared" si="31"/>
        <v>7465730</v>
      </c>
      <c r="H216" s="42">
        <f t="shared" si="30"/>
        <v>100.57327476490387</v>
      </c>
      <c r="I216" s="42">
        <f t="shared" si="30"/>
        <v>100.64242795803038</v>
      </c>
      <c r="J216" s="42">
        <f t="shared" si="30"/>
        <v>104.88551527259138</v>
      </c>
    </row>
    <row r="217" spans="1:10">
      <c r="D217" s="22"/>
      <c r="E217" s="22"/>
    </row>
    <row r="230" spans="5:5">
      <c r="E230" s="22"/>
    </row>
  </sheetData>
  <mergeCells count="1">
    <mergeCell ref="C204:I204"/>
  </mergeCells>
  <phoneticPr fontId="0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5:N93"/>
  <sheetViews>
    <sheetView topLeftCell="A6" workbookViewId="0">
      <selection activeCell="C19" sqref="C19:M105"/>
    </sheetView>
  </sheetViews>
  <sheetFormatPr defaultRowHeight="12.75"/>
  <cols>
    <col min="1" max="1" width="0.42578125" customWidth="1"/>
    <col min="2" max="2" width="9.140625" hidden="1" customWidth="1"/>
    <col min="5" max="5" width="24" customWidth="1"/>
    <col min="6" max="7" width="12.7109375" customWidth="1"/>
    <col min="8" max="8" width="15" customWidth="1"/>
    <col min="9" max="9" width="15.85546875" customWidth="1"/>
    <col min="10" max="10" width="11" customWidth="1"/>
    <col min="11" max="11" width="10.7109375" customWidth="1"/>
  </cols>
  <sheetData>
    <row r="15" spans="3:14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7" spans="3:14" ht="26.25">
      <c r="C17" s="2" t="s"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ht="20.25">
      <c r="C18" s="3"/>
      <c r="D18" s="3"/>
      <c r="E18" s="3"/>
      <c r="F18" s="3" t="s">
        <v>58</v>
      </c>
      <c r="G18" s="3" t="s">
        <v>59</v>
      </c>
      <c r="H18" s="3"/>
      <c r="I18" s="3"/>
      <c r="J18" s="3"/>
      <c r="K18" s="3"/>
      <c r="L18" s="3"/>
      <c r="M18" s="3"/>
      <c r="N18" s="3"/>
    </row>
    <row r="20" spans="3:14">
      <c r="C20" s="4"/>
      <c r="D20" s="4"/>
      <c r="E20" s="4"/>
      <c r="F20" s="5"/>
      <c r="G20" s="5"/>
      <c r="H20" s="5"/>
      <c r="I20" s="5"/>
      <c r="J20" s="5"/>
      <c r="K20" s="5"/>
      <c r="L20" s="5"/>
    </row>
    <row r="21" spans="3:14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3:14">
      <c r="C22" s="6"/>
      <c r="D22" s="6"/>
      <c r="E22" s="6"/>
      <c r="F22" s="7"/>
      <c r="G22" s="7"/>
      <c r="H22" s="7"/>
      <c r="I22" s="7"/>
      <c r="J22" s="8"/>
      <c r="K22" s="8"/>
      <c r="L22" s="8"/>
    </row>
    <row r="23" spans="3:14">
      <c r="C23" s="9"/>
      <c r="D23" s="9"/>
      <c r="E23" s="9"/>
      <c r="F23" s="10"/>
      <c r="G23" s="10"/>
      <c r="H23" s="10"/>
      <c r="I23" s="10"/>
      <c r="J23" s="11"/>
      <c r="K23" s="11"/>
      <c r="L23" s="11"/>
    </row>
    <row r="24" spans="3:14">
      <c r="C24" s="12"/>
      <c r="D24" s="12"/>
      <c r="E24" s="12"/>
      <c r="F24" s="13"/>
      <c r="G24" s="13"/>
      <c r="H24" s="13"/>
      <c r="I24" s="13"/>
      <c r="J24" s="14"/>
      <c r="K24" s="14"/>
      <c r="L24" s="14"/>
    </row>
    <row r="25" spans="3:14">
      <c r="C25" s="15"/>
      <c r="D25" s="15"/>
      <c r="E25" s="15"/>
      <c r="F25" s="16"/>
      <c r="G25" s="16"/>
      <c r="H25" s="16"/>
      <c r="I25" s="16"/>
      <c r="J25" s="17"/>
      <c r="K25" s="17"/>
      <c r="L25" s="17"/>
    </row>
    <row r="26" spans="3:14">
      <c r="C26" s="15"/>
      <c r="D26" s="15"/>
      <c r="E26" s="15"/>
      <c r="F26" s="16"/>
      <c r="G26" s="16"/>
      <c r="H26" s="16"/>
      <c r="I26" s="16"/>
      <c r="J26" s="17"/>
      <c r="K26" s="17"/>
      <c r="L26" s="17"/>
    </row>
    <row r="27" spans="3:14">
      <c r="C27" s="18"/>
      <c r="D27" s="21"/>
      <c r="E27" s="18"/>
      <c r="F27" s="19"/>
      <c r="G27" s="19"/>
      <c r="H27" s="19"/>
      <c r="I27" s="19"/>
      <c r="J27" s="20"/>
      <c r="K27" s="20"/>
      <c r="L27" s="20"/>
      <c r="M27" s="18"/>
      <c r="N27" s="18"/>
    </row>
    <row r="28" spans="3:14">
      <c r="C28" s="18"/>
      <c r="D28" s="21"/>
      <c r="E28" s="18"/>
      <c r="F28" s="19"/>
      <c r="G28" s="19"/>
      <c r="H28" s="19"/>
      <c r="I28" s="19"/>
      <c r="J28" s="20"/>
      <c r="K28" s="20"/>
      <c r="L28" s="20"/>
      <c r="M28" s="18"/>
      <c r="N28" s="18"/>
    </row>
    <row r="29" spans="3:14">
      <c r="C29" s="18"/>
      <c r="D29" s="21"/>
      <c r="E29" s="18"/>
      <c r="F29" s="19"/>
      <c r="G29" s="19"/>
      <c r="H29" s="19"/>
      <c r="I29" s="19"/>
      <c r="J29" s="20"/>
      <c r="K29" s="20"/>
      <c r="L29" s="20"/>
      <c r="M29" s="18"/>
      <c r="N29" s="18"/>
    </row>
    <row r="30" spans="3:14">
      <c r="C30" s="18"/>
      <c r="D30" s="21"/>
      <c r="E30" s="18"/>
      <c r="F30" s="19"/>
      <c r="G30" s="19"/>
      <c r="H30" s="19"/>
      <c r="I30" s="19"/>
      <c r="J30" s="20"/>
      <c r="K30" s="20"/>
      <c r="L30" s="20"/>
      <c r="M30" s="18"/>
      <c r="N30" s="18"/>
    </row>
    <row r="31" spans="3:14">
      <c r="C31" s="18"/>
      <c r="D31" s="21"/>
      <c r="E31" s="18"/>
      <c r="F31" s="19"/>
      <c r="G31" s="19"/>
      <c r="H31" s="19"/>
      <c r="I31" s="19"/>
      <c r="J31" s="20"/>
      <c r="K31" s="20"/>
      <c r="L31" s="20"/>
      <c r="M31" s="18"/>
      <c r="N31" s="18"/>
    </row>
    <row r="32" spans="3:14">
      <c r="C32" s="18"/>
      <c r="D32" s="21"/>
      <c r="E32" s="18"/>
      <c r="F32" s="19"/>
      <c r="G32" s="19"/>
      <c r="H32" s="19"/>
      <c r="I32" s="19"/>
      <c r="J32" s="20"/>
      <c r="K32" s="20"/>
      <c r="L32" s="20"/>
      <c r="M32" s="18"/>
      <c r="N32" s="18"/>
    </row>
    <row r="33" spans="3:14">
      <c r="C33" s="18"/>
      <c r="D33" s="21"/>
      <c r="E33" s="18"/>
      <c r="F33" s="19"/>
      <c r="G33" s="19"/>
      <c r="H33" s="19"/>
      <c r="I33" s="19"/>
      <c r="J33" s="20"/>
      <c r="K33" s="20"/>
      <c r="L33" s="20"/>
      <c r="M33" s="18"/>
      <c r="N33" s="18"/>
    </row>
    <row r="34" spans="3:14">
      <c r="C34" s="18"/>
      <c r="D34" s="21"/>
      <c r="E34" s="18"/>
      <c r="F34" s="19"/>
      <c r="G34" s="19"/>
      <c r="H34" s="19"/>
      <c r="I34" s="19"/>
      <c r="J34" s="20"/>
      <c r="K34" s="20"/>
      <c r="L34" s="20"/>
      <c r="M34" s="18"/>
      <c r="N34" s="18"/>
    </row>
    <row r="35" spans="3:14">
      <c r="C35" s="18"/>
      <c r="D35" s="21"/>
      <c r="E35" s="18"/>
      <c r="F35" s="19"/>
      <c r="G35" s="19"/>
      <c r="H35" s="19"/>
      <c r="I35" s="19"/>
      <c r="J35" s="20"/>
      <c r="K35" s="20"/>
      <c r="L35" s="20"/>
      <c r="M35" s="18"/>
      <c r="N35" s="18"/>
    </row>
    <row r="36" spans="3:14">
      <c r="C36" s="18"/>
      <c r="D36" s="21"/>
      <c r="E36" s="18"/>
      <c r="F36" s="19"/>
      <c r="G36" s="19"/>
      <c r="H36" s="19"/>
      <c r="I36" s="19"/>
      <c r="J36" s="20"/>
      <c r="K36" s="20"/>
      <c r="L36" s="20"/>
      <c r="M36" s="18"/>
      <c r="N36" s="18"/>
    </row>
    <row r="37" spans="3:14">
      <c r="C37" s="18"/>
      <c r="D37" s="21"/>
      <c r="E37" s="18"/>
      <c r="F37" s="19"/>
      <c r="G37" s="19"/>
      <c r="H37" s="19"/>
      <c r="I37" s="19"/>
      <c r="J37" s="20"/>
      <c r="K37" s="20"/>
      <c r="L37" s="20"/>
      <c r="M37" s="18"/>
      <c r="N37" s="18"/>
    </row>
    <row r="38" spans="3:14">
      <c r="C38" s="18"/>
      <c r="D38" s="21"/>
      <c r="E38" s="18"/>
      <c r="F38" s="19"/>
      <c r="G38" s="19"/>
      <c r="H38" s="19"/>
      <c r="I38" s="19"/>
      <c r="J38" s="20"/>
      <c r="K38" s="20"/>
      <c r="L38" s="20"/>
      <c r="M38" s="18"/>
      <c r="N38" s="18"/>
    </row>
    <row r="39" spans="3:14">
      <c r="C39" s="18"/>
      <c r="D39" s="21"/>
      <c r="E39" s="18"/>
      <c r="F39" s="19"/>
      <c r="G39" s="19"/>
      <c r="H39" s="19"/>
      <c r="I39" s="19"/>
      <c r="J39" s="20"/>
      <c r="K39" s="20"/>
      <c r="L39" s="20"/>
      <c r="M39" s="18"/>
      <c r="N39" s="18"/>
    </row>
    <row r="40" spans="3:14">
      <c r="C40" s="18"/>
      <c r="D40" s="21"/>
      <c r="E40" s="18"/>
      <c r="F40" s="19"/>
      <c r="G40" s="19"/>
      <c r="H40" s="19"/>
      <c r="I40" s="19"/>
      <c r="J40" s="20"/>
      <c r="K40" s="20"/>
      <c r="L40" s="20"/>
      <c r="M40" s="18"/>
      <c r="N40" s="18"/>
    </row>
    <row r="41" spans="3:14">
      <c r="C41" s="18"/>
      <c r="D41" s="21"/>
      <c r="E41" s="18"/>
      <c r="F41" s="19"/>
      <c r="G41" s="19"/>
      <c r="H41" s="19"/>
      <c r="I41" s="19"/>
      <c r="J41" s="20"/>
      <c r="K41" s="20"/>
      <c r="L41" s="20"/>
      <c r="M41" s="18"/>
      <c r="N41" s="18"/>
    </row>
    <row r="42" spans="3:14">
      <c r="C42" s="18"/>
      <c r="D42" s="21"/>
      <c r="E42" s="18"/>
      <c r="F42" s="19"/>
      <c r="G42" s="19"/>
      <c r="H42" s="19"/>
      <c r="I42" s="19"/>
      <c r="J42" s="20"/>
      <c r="K42" s="20"/>
      <c r="L42" s="20"/>
      <c r="M42" s="18"/>
      <c r="N42" s="18"/>
    </row>
    <row r="43" spans="3:14">
      <c r="C43" s="18"/>
      <c r="D43" s="21"/>
      <c r="E43" s="18"/>
      <c r="F43" s="19"/>
      <c r="G43" s="19"/>
      <c r="H43" s="19"/>
      <c r="I43" s="19"/>
      <c r="J43" s="20"/>
      <c r="K43" s="20"/>
      <c r="L43" s="20"/>
      <c r="M43" s="18"/>
      <c r="N43" s="18"/>
    </row>
    <row r="44" spans="3:14">
      <c r="C44" s="18"/>
      <c r="D44" s="21"/>
      <c r="E44" s="18"/>
      <c r="F44" s="19"/>
      <c r="G44" s="19"/>
      <c r="H44" s="19"/>
      <c r="I44" s="19"/>
      <c r="J44" s="20"/>
      <c r="K44" s="20"/>
      <c r="L44" s="20"/>
      <c r="M44" s="18"/>
      <c r="N44" s="18"/>
    </row>
    <row r="45" spans="3:14">
      <c r="C45" s="18"/>
      <c r="D45" s="21"/>
      <c r="E45" s="18"/>
      <c r="F45" s="19"/>
      <c r="G45" s="19"/>
      <c r="H45" s="19"/>
      <c r="I45" s="19"/>
      <c r="J45" s="20"/>
      <c r="K45" s="20"/>
      <c r="L45" s="20"/>
      <c r="M45" s="18"/>
      <c r="N45" s="18"/>
    </row>
    <row r="46" spans="3:14">
      <c r="C46" s="18"/>
      <c r="D46" s="21"/>
      <c r="E46" s="18"/>
      <c r="F46" s="19"/>
      <c r="G46" s="19"/>
      <c r="H46" s="19"/>
      <c r="I46" s="19"/>
      <c r="J46" s="20"/>
      <c r="K46" s="20"/>
      <c r="L46" s="20"/>
      <c r="M46" s="18"/>
      <c r="N46" s="18"/>
    </row>
    <row r="47" spans="3:14">
      <c r="C47" s="18"/>
      <c r="D47" s="21"/>
      <c r="E47" s="18"/>
      <c r="F47" s="19"/>
      <c r="G47" s="19"/>
      <c r="H47" s="19"/>
      <c r="I47" s="19"/>
      <c r="J47" s="20"/>
      <c r="K47" s="20"/>
      <c r="L47" s="20"/>
      <c r="M47" s="18"/>
      <c r="N47" s="18"/>
    </row>
    <row r="48" spans="3:14">
      <c r="C48" s="18"/>
      <c r="D48" s="21"/>
      <c r="E48" s="18"/>
      <c r="F48" s="19"/>
      <c r="G48" s="19"/>
      <c r="H48" s="19"/>
      <c r="I48" s="19"/>
      <c r="J48" s="20"/>
      <c r="K48" s="20"/>
      <c r="L48" s="20"/>
      <c r="M48" s="18"/>
      <c r="N48" s="18"/>
    </row>
    <row r="49" spans="3:14">
      <c r="C49" s="18"/>
      <c r="D49" s="21"/>
      <c r="E49" s="18"/>
      <c r="F49" s="19"/>
      <c r="G49" s="19"/>
      <c r="H49" s="19"/>
      <c r="I49" s="19"/>
      <c r="J49" s="20"/>
      <c r="K49" s="20"/>
      <c r="L49" s="20"/>
      <c r="M49" s="18"/>
      <c r="N49" s="18"/>
    </row>
    <row r="50" spans="3:14">
      <c r="C50" s="18"/>
      <c r="D50" s="21"/>
      <c r="E50" s="18"/>
      <c r="F50" s="19"/>
      <c r="G50" s="19"/>
      <c r="H50" s="19"/>
      <c r="I50" s="19"/>
      <c r="J50" s="20"/>
      <c r="K50" s="20"/>
      <c r="L50" s="20"/>
      <c r="M50" s="18"/>
      <c r="N50" s="18"/>
    </row>
    <row r="51" spans="3:14">
      <c r="C51" s="18"/>
      <c r="D51" s="21"/>
      <c r="E51" s="18"/>
      <c r="F51" s="19"/>
      <c r="G51" s="19"/>
      <c r="H51" s="19"/>
      <c r="I51" s="19"/>
      <c r="J51" s="20"/>
      <c r="K51" s="20"/>
      <c r="L51" s="20"/>
      <c r="M51" s="18"/>
      <c r="N51" s="18"/>
    </row>
    <row r="52" spans="3:14">
      <c r="C52" s="18"/>
      <c r="D52" s="21"/>
      <c r="E52" s="18"/>
      <c r="F52" s="19"/>
      <c r="G52" s="19"/>
      <c r="H52" s="19"/>
      <c r="I52" s="19"/>
      <c r="J52" s="20"/>
      <c r="K52" s="20"/>
      <c r="L52" s="20"/>
      <c r="M52" s="18"/>
      <c r="N52" s="18"/>
    </row>
    <row r="53" spans="3:14">
      <c r="C53" s="18"/>
      <c r="D53" s="21"/>
      <c r="E53" s="18"/>
      <c r="F53" s="19"/>
      <c r="G53" s="19"/>
      <c r="H53" s="19"/>
      <c r="I53" s="19"/>
      <c r="J53" s="20"/>
      <c r="K53" s="20"/>
      <c r="L53" s="20"/>
      <c r="M53" s="18"/>
      <c r="N53" s="18"/>
    </row>
    <row r="54" spans="3:14">
      <c r="C54" s="18"/>
      <c r="D54" s="21"/>
      <c r="E54" s="18"/>
      <c r="F54" s="19"/>
      <c r="G54" s="19"/>
      <c r="H54" s="19"/>
      <c r="I54" s="19"/>
      <c r="J54" s="20"/>
      <c r="K54" s="20"/>
      <c r="L54" s="20"/>
      <c r="M54" s="18"/>
      <c r="N54" s="18"/>
    </row>
    <row r="55" spans="3:14">
      <c r="C55" s="18"/>
      <c r="D55" s="21"/>
      <c r="E55" s="18"/>
      <c r="F55" s="19"/>
      <c r="G55" s="19"/>
      <c r="H55" s="19"/>
      <c r="I55" s="19"/>
      <c r="J55" s="20"/>
      <c r="K55" s="20"/>
      <c r="L55" s="20"/>
      <c r="M55" s="18"/>
      <c r="N55" s="18"/>
    </row>
    <row r="56" spans="3:14">
      <c r="C56" s="18"/>
      <c r="D56" s="21"/>
      <c r="E56" s="18"/>
      <c r="F56" s="19"/>
      <c r="G56" s="19"/>
      <c r="H56" s="19"/>
      <c r="I56" s="19"/>
      <c r="J56" s="20"/>
      <c r="K56" s="20"/>
      <c r="L56" s="20"/>
      <c r="M56" s="18"/>
      <c r="N56" s="18"/>
    </row>
    <row r="57" spans="3:14">
      <c r="C57" s="18"/>
      <c r="D57" s="21"/>
      <c r="E57" s="18"/>
      <c r="F57" s="19"/>
      <c r="G57" s="19"/>
      <c r="H57" s="19"/>
      <c r="I57" s="19"/>
      <c r="J57" s="20"/>
      <c r="K57" s="20"/>
      <c r="L57" s="20"/>
      <c r="M57" s="18"/>
      <c r="N57" s="18"/>
    </row>
    <row r="58" spans="3:14">
      <c r="C58" s="18"/>
      <c r="D58" s="21"/>
      <c r="E58" s="18"/>
      <c r="F58" s="19"/>
      <c r="G58" s="19"/>
      <c r="H58" s="19"/>
      <c r="I58" s="19"/>
      <c r="J58" s="20"/>
      <c r="K58" s="20"/>
      <c r="L58" s="20"/>
      <c r="M58" s="18"/>
      <c r="N58" s="18"/>
    </row>
    <row r="59" spans="3:14">
      <c r="C59" s="18"/>
      <c r="D59" s="21"/>
      <c r="E59" s="18"/>
      <c r="F59" s="19"/>
      <c r="G59" s="19"/>
      <c r="H59" s="19"/>
      <c r="I59" s="19"/>
      <c r="J59" s="20"/>
      <c r="K59" s="20"/>
      <c r="L59" s="20"/>
      <c r="M59" s="18"/>
      <c r="N59" s="18"/>
    </row>
    <row r="60" spans="3:14">
      <c r="C60" s="18"/>
      <c r="D60" s="21"/>
      <c r="E60" s="18"/>
      <c r="F60" s="19"/>
      <c r="G60" s="19"/>
      <c r="H60" s="19"/>
      <c r="I60" s="19"/>
      <c r="J60" s="20"/>
      <c r="K60" s="20"/>
      <c r="L60" s="20"/>
      <c r="M60" s="18"/>
      <c r="N60" s="18"/>
    </row>
    <row r="61" spans="3:14">
      <c r="C61" s="18"/>
      <c r="D61" s="21"/>
      <c r="E61" s="18"/>
      <c r="F61" s="19"/>
      <c r="G61" s="19"/>
      <c r="H61" s="19"/>
      <c r="I61" s="19"/>
      <c r="J61" s="20"/>
      <c r="K61" s="20"/>
      <c r="L61" s="20"/>
      <c r="M61" s="18"/>
      <c r="N61" s="18"/>
    </row>
    <row r="62" spans="3:14">
      <c r="C62" s="15"/>
      <c r="D62" s="15"/>
      <c r="E62" s="15"/>
      <c r="F62" s="16"/>
      <c r="G62" s="16"/>
      <c r="H62" s="16"/>
      <c r="I62" s="16"/>
      <c r="J62" s="17"/>
      <c r="K62" s="17"/>
      <c r="L62" s="17"/>
    </row>
    <row r="63" spans="3:14">
      <c r="C63" s="18"/>
      <c r="D63" s="21"/>
      <c r="E63" s="18"/>
      <c r="F63" s="19"/>
      <c r="G63" s="19"/>
      <c r="H63" s="19"/>
      <c r="I63" s="19"/>
      <c r="J63" s="20"/>
      <c r="K63" s="20"/>
      <c r="L63" s="20"/>
      <c r="M63" s="18"/>
      <c r="N63" s="18"/>
    </row>
    <row r="64" spans="3:14">
      <c r="C64" s="18"/>
      <c r="D64" s="21"/>
      <c r="E64" s="18"/>
      <c r="F64" s="19"/>
      <c r="G64" s="19"/>
      <c r="H64" s="19"/>
      <c r="I64" s="19"/>
      <c r="J64" s="20"/>
      <c r="K64" s="20"/>
      <c r="L64" s="20"/>
      <c r="M64" s="18"/>
      <c r="N64" s="18"/>
    </row>
    <row r="65" spans="3:14">
      <c r="C65" s="18"/>
      <c r="D65" s="21"/>
      <c r="E65" s="18"/>
      <c r="F65" s="19"/>
      <c r="G65" s="19"/>
      <c r="H65" s="19"/>
      <c r="I65" s="19"/>
      <c r="J65" s="20"/>
      <c r="K65" s="20"/>
      <c r="L65" s="20"/>
      <c r="M65" s="18"/>
      <c r="N65" s="18"/>
    </row>
    <row r="66" spans="3:14">
      <c r="C66" s="18"/>
      <c r="D66" s="21"/>
      <c r="E66" s="18"/>
      <c r="F66" s="19"/>
      <c r="G66" s="19"/>
      <c r="H66" s="19"/>
      <c r="I66" s="19"/>
      <c r="J66" s="20"/>
      <c r="K66" s="20"/>
      <c r="L66" s="20"/>
      <c r="M66" s="18"/>
      <c r="N66" s="18"/>
    </row>
    <row r="67" spans="3:14">
      <c r="C67" s="15"/>
      <c r="D67" s="15"/>
      <c r="E67" s="15"/>
      <c r="F67" s="16"/>
      <c r="G67" s="16"/>
      <c r="H67" s="16"/>
      <c r="I67" s="16"/>
      <c r="J67" s="17"/>
      <c r="K67" s="17"/>
      <c r="L67" s="17"/>
    </row>
    <row r="68" spans="3:14">
      <c r="C68" s="18"/>
      <c r="D68" s="21"/>
      <c r="E68" s="18"/>
      <c r="F68" s="19"/>
      <c r="G68" s="19"/>
      <c r="H68" s="19"/>
      <c r="I68" s="19"/>
      <c r="J68" s="20"/>
      <c r="K68" s="20"/>
      <c r="L68" s="20"/>
      <c r="M68" s="18"/>
      <c r="N68" s="18"/>
    </row>
    <row r="69" spans="3:14">
      <c r="C69" s="15"/>
      <c r="D69" s="15"/>
      <c r="E69" s="15"/>
      <c r="F69" s="16"/>
      <c r="G69" s="16"/>
      <c r="H69" s="16"/>
      <c r="I69" s="16"/>
      <c r="J69" s="17"/>
      <c r="K69" s="17"/>
      <c r="L69" s="17"/>
    </row>
    <row r="70" spans="3:14">
      <c r="C70" s="15"/>
      <c r="D70" s="15"/>
      <c r="E70" s="15"/>
      <c r="F70" s="16"/>
      <c r="G70" s="16"/>
      <c r="H70" s="16"/>
      <c r="I70" s="16"/>
      <c r="J70" s="17"/>
      <c r="K70" s="17"/>
      <c r="L70" s="17"/>
    </row>
    <row r="71" spans="3:14">
      <c r="C71" s="18"/>
      <c r="D71" s="21"/>
      <c r="E71" s="18"/>
      <c r="F71" s="19"/>
      <c r="G71" s="19"/>
      <c r="H71" s="19"/>
      <c r="I71" s="19"/>
      <c r="J71" s="20"/>
      <c r="K71" s="20"/>
      <c r="L71" s="20"/>
      <c r="M71" s="18"/>
      <c r="N71" s="18"/>
    </row>
    <row r="72" spans="3:14">
      <c r="C72" s="15"/>
      <c r="D72" s="15"/>
      <c r="E72" s="15"/>
      <c r="F72" s="16"/>
      <c r="G72" s="16"/>
      <c r="H72" s="16"/>
      <c r="I72" s="16"/>
      <c r="J72" s="17"/>
      <c r="K72" s="17"/>
      <c r="L72" s="17"/>
    </row>
    <row r="73" spans="3:14">
      <c r="C73" s="18"/>
      <c r="D73" s="21"/>
      <c r="E73" s="18"/>
      <c r="F73" s="19"/>
      <c r="G73" s="19"/>
      <c r="H73" s="19"/>
      <c r="I73" s="19"/>
      <c r="J73" s="20"/>
      <c r="K73" s="20"/>
      <c r="L73" s="20"/>
      <c r="M73" s="18"/>
      <c r="N73" s="18"/>
    </row>
    <row r="74" spans="3:14">
      <c r="C74" s="18"/>
      <c r="D74" s="21"/>
      <c r="E74" s="18"/>
      <c r="F74" s="19"/>
      <c r="G74" s="19"/>
      <c r="H74" s="19"/>
      <c r="I74" s="19"/>
      <c r="J74" s="20"/>
      <c r="K74" s="20"/>
      <c r="L74" s="20"/>
      <c r="M74" s="18"/>
      <c r="N74" s="18"/>
    </row>
    <row r="75" spans="3:14">
      <c r="C75" s="15"/>
      <c r="D75" s="15"/>
      <c r="E75" s="15"/>
      <c r="F75" s="16"/>
      <c r="G75" s="16"/>
      <c r="H75" s="16"/>
      <c r="I75" s="16"/>
      <c r="J75" s="17"/>
      <c r="K75" s="17"/>
      <c r="L75" s="17"/>
    </row>
    <row r="76" spans="3:14">
      <c r="C76" s="18"/>
      <c r="D76" s="21"/>
      <c r="E76" s="18"/>
      <c r="F76" s="19"/>
      <c r="G76" s="19"/>
      <c r="H76" s="19"/>
      <c r="I76" s="19"/>
      <c r="J76" s="20"/>
      <c r="K76" s="20"/>
      <c r="L76" s="20"/>
      <c r="M76" s="18"/>
      <c r="N76" s="18"/>
    </row>
    <row r="77" spans="3:14">
      <c r="C77" s="18"/>
      <c r="D77" s="21"/>
      <c r="E77" s="18"/>
      <c r="F77" s="19"/>
      <c r="G77" s="19"/>
      <c r="H77" s="19"/>
      <c r="I77" s="19"/>
      <c r="J77" s="20"/>
      <c r="K77" s="20"/>
      <c r="L77" s="20"/>
      <c r="M77" s="18"/>
      <c r="N77" s="18"/>
    </row>
    <row r="78" spans="3:14">
      <c r="C78" s="12"/>
      <c r="D78" s="12"/>
      <c r="E78" s="12"/>
      <c r="F78" s="13"/>
      <c r="G78" s="13"/>
      <c r="H78" s="13"/>
      <c r="I78" s="13"/>
      <c r="J78" s="14"/>
      <c r="K78" s="14"/>
      <c r="L78" s="14"/>
    </row>
    <row r="79" spans="3:14">
      <c r="C79" s="15"/>
      <c r="D79" s="15"/>
      <c r="E79" s="15"/>
      <c r="F79" s="16"/>
      <c r="G79" s="16"/>
      <c r="H79" s="16"/>
      <c r="I79" s="16"/>
      <c r="J79" s="17"/>
      <c r="K79" s="17"/>
      <c r="L79" s="17"/>
    </row>
    <row r="80" spans="3:14">
      <c r="C80" s="15"/>
      <c r="D80" s="15"/>
      <c r="E80" s="15"/>
      <c r="F80" s="16"/>
      <c r="G80" s="16"/>
      <c r="H80" s="16"/>
      <c r="I80" s="16"/>
      <c r="J80" s="17"/>
      <c r="K80" s="17"/>
      <c r="L80" s="17"/>
    </row>
    <row r="81" spans="3:14">
      <c r="C81" s="18"/>
      <c r="D81" s="21"/>
      <c r="E81" s="18"/>
      <c r="F81" s="19"/>
      <c r="G81" s="19"/>
      <c r="H81" s="19"/>
      <c r="I81" s="19"/>
      <c r="J81" s="20"/>
      <c r="K81" s="20"/>
      <c r="L81" s="20"/>
      <c r="M81" s="18"/>
      <c r="N81" s="18"/>
    </row>
    <row r="82" spans="3:14">
      <c r="C82" s="12"/>
      <c r="D82" s="12"/>
      <c r="E82" s="12"/>
      <c r="F82" s="13"/>
      <c r="G82" s="13"/>
      <c r="H82" s="13"/>
      <c r="I82" s="13"/>
      <c r="J82" s="14"/>
      <c r="K82" s="14"/>
      <c r="L82" s="14"/>
    </row>
    <row r="83" spans="3:14">
      <c r="C83" s="15"/>
      <c r="D83" s="15"/>
      <c r="E83" s="15"/>
      <c r="F83" s="16"/>
      <c r="G83" s="16"/>
      <c r="H83" s="16"/>
      <c r="I83" s="16"/>
      <c r="J83" s="17"/>
      <c r="K83" s="17"/>
      <c r="L83" s="17"/>
    </row>
    <row r="84" spans="3:14">
      <c r="C84" s="15"/>
      <c r="D84" s="15"/>
      <c r="E84" s="15"/>
      <c r="F84" s="16"/>
      <c r="G84" s="16"/>
      <c r="H84" s="16"/>
      <c r="I84" s="16"/>
      <c r="J84" s="17"/>
      <c r="K84" s="17"/>
      <c r="L84" s="17"/>
    </row>
    <row r="85" spans="3:14">
      <c r="C85" s="18"/>
      <c r="D85" s="21"/>
      <c r="E85" s="18"/>
      <c r="F85" s="19"/>
      <c r="G85" s="19"/>
      <c r="H85" s="19"/>
      <c r="I85" s="19"/>
      <c r="J85" s="20"/>
      <c r="K85" s="20"/>
      <c r="L85" s="20"/>
      <c r="M85" s="18"/>
      <c r="N85" s="18"/>
    </row>
    <row r="86" spans="3:14">
      <c r="C86" s="15"/>
      <c r="D86" s="15"/>
      <c r="E86" s="15"/>
      <c r="F86" s="16"/>
      <c r="G86" s="16"/>
      <c r="H86" s="16"/>
      <c r="I86" s="16"/>
      <c r="J86" s="17"/>
      <c r="K86" s="17"/>
      <c r="L86" s="17"/>
    </row>
    <row r="87" spans="3:14">
      <c r="C87" s="18"/>
      <c r="D87" s="21"/>
      <c r="E87" s="18"/>
      <c r="F87" s="19"/>
      <c r="G87" s="19"/>
      <c r="H87" s="19"/>
      <c r="I87" s="19"/>
      <c r="J87" s="20"/>
      <c r="K87" s="20"/>
      <c r="L87" s="20"/>
      <c r="M87" s="18"/>
      <c r="N87" s="18"/>
    </row>
    <row r="88" spans="3:14">
      <c r="C88" s="18"/>
      <c r="D88" s="21"/>
      <c r="E88" s="18"/>
      <c r="F88" s="19"/>
      <c r="G88" s="19"/>
      <c r="H88" s="19"/>
      <c r="I88" s="19"/>
      <c r="J88" s="20"/>
      <c r="K88" s="20"/>
      <c r="L88" s="20"/>
      <c r="M88" s="18"/>
      <c r="N88" s="18"/>
    </row>
    <row r="89" spans="3:14">
      <c r="C89" s="18"/>
      <c r="D89" s="21"/>
      <c r="E89" s="18"/>
      <c r="F89" s="19"/>
      <c r="G89" s="19"/>
      <c r="H89" s="19"/>
      <c r="I89" s="19"/>
      <c r="J89" s="20"/>
      <c r="K89" s="20"/>
      <c r="L89" s="20"/>
      <c r="M89" s="18"/>
      <c r="N89" s="18"/>
    </row>
    <row r="90" spans="3:14">
      <c r="C90" s="15"/>
      <c r="D90" s="15"/>
      <c r="E90" s="15"/>
      <c r="F90" s="16"/>
      <c r="G90" s="16"/>
      <c r="H90" s="16"/>
      <c r="I90" s="16"/>
      <c r="J90" s="17"/>
      <c r="K90" s="17"/>
      <c r="L90" s="17"/>
    </row>
    <row r="91" spans="3:14">
      <c r="C91" s="15"/>
      <c r="D91" s="15"/>
      <c r="E91" s="15"/>
      <c r="F91" s="16"/>
      <c r="G91" s="16"/>
      <c r="H91" s="16"/>
      <c r="I91" s="16"/>
      <c r="J91" s="17"/>
      <c r="K91" s="17"/>
      <c r="L91" s="17"/>
    </row>
    <row r="92" spans="3:14">
      <c r="C92" s="18"/>
      <c r="D92" s="21"/>
      <c r="E92" s="18"/>
      <c r="F92" s="19"/>
      <c r="G92" s="19"/>
      <c r="H92" s="19"/>
      <c r="I92" s="19"/>
      <c r="J92" s="20"/>
      <c r="K92" s="20"/>
      <c r="L92" s="20"/>
      <c r="M92" s="18"/>
      <c r="N92" s="18"/>
    </row>
    <row r="93" spans="3:14">
      <c r="C93" s="18"/>
      <c r="D93" s="21"/>
      <c r="E93" s="18"/>
      <c r="F93" s="19"/>
      <c r="G93" s="19"/>
      <c r="H93" s="19"/>
      <c r="I93" s="19"/>
      <c r="J93" s="20"/>
      <c r="K93" s="20"/>
      <c r="L93" s="20"/>
      <c r="M93" s="18"/>
      <c r="N93" s="18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C17" sqref="C17"/>
    </sheetView>
  </sheetViews>
  <sheetFormatPr defaultRowHeight="12.75"/>
  <cols>
    <col min="3" max="3" width="17.28515625" customWidth="1"/>
    <col min="4" max="4" width="12.85546875" customWidth="1"/>
    <col min="5" max="5" width="13.42578125" customWidth="1"/>
    <col min="6" max="6" width="13.5703125" customWidth="1"/>
    <col min="7" max="7" width="14.5703125" customWidth="1"/>
  </cols>
  <sheetData>
    <row r="1" spans="1:11" ht="26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>
      <c r="A4" s="4"/>
      <c r="B4" s="4"/>
      <c r="C4" s="4"/>
      <c r="D4" s="5"/>
      <c r="E4" s="5"/>
      <c r="F4" s="5"/>
      <c r="G4" s="5"/>
      <c r="H4" s="5"/>
      <c r="I4" s="5"/>
      <c r="J4" s="5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>
      <c r="A6" s="6"/>
      <c r="B6" s="6"/>
      <c r="C6" s="6"/>
      <c r="D6" s="7"/>
      <c r="E6" s="7"/>
      <c r="F6" s="7"/>
      <c r="G6" s="7"/>
      <c r="H6" s="7"/>
      <c r="I6" s="7"/>
      <c r="J6" s="7"/>
    </row>
    <row r="7" spans="1:11">
      <c r="A7" s="9"/>
      <c r="B7" s="9"/>
      <c r="C7" s="9"/>
      <c r="D7" s="10"/>
      <c r="E7" s="10"/>
      <c r="F7" s="10"/>
      <c r="G7" s="10"/>
      <c r="H7" s="10"/>
      <c r="I7" s="10"/>
      <c r="J7" s="10"/>
    </row>
    <row r="8" spans="1:11">
      <c r="A8" s="12"/>
      <c r="B8" s="12"/>
      <c r="C8" s="12"/>
      <c r="D8" s="13"/>
      <c r="E8" s="13"/>
      <c r="F8" s="13"/>
      <c r="G8" s="13"/>
      <c r="H8" s="13"/>
      <c r="I8" s="13"/>
      <c r="J8" s="13"/>
    </row>
    <row r="9" spans="1:11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1">
      <c r="A10" s="15"/>
      <c r="B10" s="15"/>
      <c r="C10" s="15"/>
      <c r="D10" s="16"/>
      <c r="E10" s="16"/>
      <c r="F10" s="16"/>
      <c r="G10" s="16"/>
      <c r="H10" s="16"/>
      <c r="I10" s="16"/>
      <c r="J10" s="16"/>
    </row>
    <row r="11" spans="1:11">
      <c r="A11" s="18"/>
      <c r="B11" s="21"/>
      <c r="C11" s="18"/>
      <c r="D11" s="19"/>
      <c r="E11" s="19"/>
      <c r="F11" s="19"/>
      <c r="G11" s="19"/>
      <c r="H11" s="20"/>
      <c r="I11" s="20"/>
      <c r="J11" s="20"/>
      <c r="K11" s="18"/>
    </row>
    <row r="12" spans="1:11">
      <c r="A12" s="18"/>
      <c r="B12" s="21"/>
      <c r="C12" s="18"/>
      <c r="D12" s="19"/>
      <c r="E12" s="19"/>
      <c r="F12" s="19"/>
      <c r="G12" s="19"/>
      <c r="H12" s="20"/>
      <c r="I12" s="20"/>
      <c r="J12" s="20"/>
      <c r="K12" s="18"/>
    </row>
    <row r="13" spans="1:11">
      <c r="A13" s="18"/>
      <c r="B13" s="21"/>
      <c r="C13" s="18"/>
      <c r="D13" s="19"/>
      <c r="E13" s="19"/>
      <c r="F13" s="19"/>
      <c r="G13" s="19"/>
      <c r="H13" s="20"/>
      <c r="I13" s="20"/>
      <c r="J13" s="20"/>
      <c r="K13" s="18"/>
    </row>
    <row r="14" spans="1:11">
      <c r="A14" s="18"/>
      <c r="B14" s="21"/>
      <c r="C14" s="18"/>
      <c r="D14" s="19"/>
      <c r="E14" s="19"/>
      <c r="F14" s="19"/>
      <c r="G14" s="19"/>
      <c r="H14" s="20"/>
      <c r="I14" s="20"/>
      <c r="J14" s="20"/>
      <c r="K14" s="18"/>
    </row>
    <row r="15" spans="1:11">
      <c r="A15" s="18"/>
      <c r="B15" s="21"/>
      <c r="C15" s="18"/>
      <c r="D15" s="19"/>
      <c r="E15" s="19"/>
      <c r="F15" s="19"/>
      <c r="G15" s="19"/>
      <c r="H15" s="20"/>
      <c r="I15" s="20"/>
      <c r="J15" s="20"/>
      <c r="K15" s="18"/>
    </row>
    <row r="16" spans="1:11">
      <c r="A16" s="18"/>
      <c r="B16" s="21"/>
      <c r="C16" s="18"/>
      <c r="D16" s="19"/>
      <c r="E16" s="19"/>
      <c r="F16" s="19"/>
      <c r="G16" s="19"/>
      <c r="H16" s="20"/>
      <c r="I16" s="20"/>
      <c r="J16" s="20"/>
      <c r="K16" s="18"/>
    </row>
    <row r="17" spans="1:11">
      <c r="A17" s="18"/>
      <c r="B17" s="21"/>
      <c r="C17" s="18"/>
      <c r="D17" s="19"/>
      <c r="E17" s="19"/>
      <c r="F17" s="19"/>
      <c r="G17" s="19"/>
      <c r="H17" s="20"/>
      <c r="I17" s="20"/>
      <c r="J17" s="20"/>
      <c r="K17" s="18"/>
    </row>
    <row r="18" spans="1:11">
      <c r="A18" s="18"/>
      <c r="B18" s="21"/>
      <c r="C18" s="18"/>
      <c r="D18" s="19"/>
      <c r="E18" s="19"/>
      <c r="F18" s="19"/>
      <c r="G18" s="19"/>
      <c r="H18" s="20"/>
      <c r="I18" s="20"/>
      <c r="J18" s="20"/>
      <c r="K18" s="18"/>
    </row>
    <row r="19" spans="1:11">
      <c r="A19" s="18"/>
      <c r="B19" s="21"/>
      <c r="C19" s="18"/>
      <c r="D19" s="19"/>
      <c r="E19" s="19"/>
      <c r="F19" s="19"/>
      <c r="G19" s="19"/>
      <c r="H19" s="20"/>
      <c r="I19" s="20"/>
      <c r="J19" s="20"/>
      <c r="K19" s="18"/>
    </row>
    <row r="20" spans="1:11">
      <c r="A20" s="18"/>
      <c r="B20" s="21"/>
      <c r="C20" s="18"/>
      <c r="D20" s="19"/>
      <c r="E20" s="19"/>
      <c r="F20" s="19"/>
      <c r="G20" s="19"/>
      <c r="H20" s="20"/>
      <c r="I20" s="20"/>
      <c r="J20" s="20"/>
      <c r="K20" s="18"/>
    </row>
    <row r="21" spans="1:11">
      <c r="A21" s="18"/>
      <c r="B21" s="21"/>
      <c r="C21" s="18"/>
      <c r="D21" s="19"/>
      <c r="E21" s="19"/>
      <c r="F21" s="19"/>
      <c r="G21" s="19"/>
      <c r="H21" s="20"/>
      <c r="I21" s="20"/>
      <c r="J21" s="20"/>
      <c r="K21" s="18"/>
    </row>
    <row r="22" spans="1:11" ht="26.25" hidden="1">
      <c r="A22" s="2"/>
      <c r="B22" s="2"/>
      <c r="C22" s="2"/>
      <c r="D22" s="2"/>
      <c r="E22" s="2"/>
      <c r="F22" s="2"/>
      <c r="G22" s="2"/>
      <c r="H22" s="20"/>
      <c r="I22" s="20"/>
      <c r="J22" s="20"/>
      <c r="K22" s="2"/>
    </row>
    <row r="23" spans="1:11" ht="26.25" hidden="1">
      <c r="A23" s="2"/>
      <c r="B23" s="2"/>
      <c r="C23" s="2"/>
      <c r="D23" s="2"/>
      <c r="E23" s="2"/>
      <c r="F23" s="2"/>
      <c r="G23" s="2"/>
      <c r="H23" s="20"/>
      <c r="I23" s="20"/>
      <c r="J23" s="20"/>
      <c r="K23" s="2"/>
    </row>
    <row r="24" spans="1:11" ht="20.25" hidden="1">
      <c r="A24" s="3"/>
      <c r="B24" s="3"/>
      <c r="C24" s="3"/>
      <c r="D24" s="3"/>
      <c r="E24" s="3"/>
      <c r="F24" s="3"/>
      <c r="G24" s="3"/>
      <c r="H24" s="20"/>
      <c r="I24" s="20"/>
      <c r="J24" s="20"/>
      <c r="K24" s="3"/>
    </row>
    <row r="25" spans="1:11" ht="20.25" hidden="1">
      <c r="A25" s="3"/>
      <c r="B25" s="3"/>
      <c r="C25" s="3"/>
      <c r="D25" s="3"/>
      <c r="E25" s="3"/>
      <c r="F25" s="3"/>
      <c r="G25" s="3"/>
      <c r="H25" s="20"/>
      <c r="I25" s="20"/>
      <c r="J25" s="20"/>
      <c r="K25" s="3"/>
    </row>
    <row r="26" spans="1:11" ht="20.25" hidden="1">
      <c r="A26" s="3"/>
      <c r="B26" s="3"/>
      <c r="C26" s="3"/>
      <c r="D26" s="3"/>
      <c r="E26" s="3"/>
      <c r="F26" s="3"/>
      <c r="G26" s="3"/>
      <c r="H26" s="20"/>
      <c r="I26" s="20"/>
      <c r="J26" s="20"/>
      <c r="K26" s="3"/>
    </row>
    <row r="27" spans="1:11" ht="20.25">
      <c r="A27" s="3"/>
      <c r="B27" s="3"/>
      <c r="C27" s="3"/>
      <c r="D27" s="3"/>
      <c r="E27" s="3"/>
      <c r="F27" s="3"/>
      <c r="G27" s="3"/>
      <c r="H27" s="20"/>
      <c r="I27" s="20"/>
      <c r="J27" s="20"/>
      <c r="K27" s="3"/>
    </row>
    <row r="28" spans="1:11">
      <c r="A28" s="4"/>
      <c r="B28" s="4"/>
      <c r="C28" s="4"/>
      <c r="D28" s="5"/>
      <c r="E28" s="5"/>
      <c r="F28" s="5"/>
      <c r="G28" s="5"/>
      <c r="H28" s="5"/>
      <c r="I28" s="5"/>
      <c r="J28" s="5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1">
      <c r="A30" s="6"/>
      <c r="B30" s="6"/>
      <c r="C30" s="6"/>
      <c r="D30" s="7"/>
      <c r="E30" s="7"/>
      <c r="F30" s="7"/>
      <c r="G30" s="7"/>
      <c r="H30" s="7"/>
      <c r="I30" s="7"/>
      <c r="J30" s="7"/>
    </row>
    <row r="31" spans="1:11">
      <c r="A31" s="9"/>
      <c r="B31" s="9"/>
      <c r="C31" s="9"/>
      <c r="D31" s="10"/>
      <c r="E31" s="10"/>
      <c r="F31" s="10"/>
      <c r="G31" s="10"/>
      <c r="H31" s="10"/>
      <c r="I31" s="10"/>
      <c r="J31" s="10"/>
    </row>
    <row r="32" spans="1:11">
      <c r="A32" s="12"/>
      <c r="B32" s="12"/>
      <c r="C32" s="12"/>
      <c r="D32" s="13"/>
      <c r="E32" s="13"/>
      <c r="F32" s="13"/>
      <c r="G32" s="13"/>
      <c r="H32" s="13"/>
      <c r="I32" s="13"/>
      <c r="J32" s="13"/>
    </row>
    <row r="33" spans="1:10">
      <c r="A33" s="15"/>
      <c r="B33" s="15"/>
      <c r="C33" s="15"/>
      <c r="D33" s="16"/>
      <c r="E33" s="16"/>
      <c r="F33" s="16"/>
      <c r="G33" s="16"/>
      <c r="H33" s="16"/>
      <c r="I33" s="16"/>
      <c r="J33" s="16"/>
    </row>
    <row r="34" spans="1:10">
      <c r="A34" s="15"/>
      <c r="B34" s="15"/>
      <c r="C34" s="15"/>
      <c r="D34" s="16"/>
      <c r="E34" s="16"/>
      <c r="F34" s="16"/>
      <c r="G34" s="16"/>
      <c r="H34" s="16"/>
      <c r="I34" s="16"/>
      <c r="J34" s="16"/>
    </row>
    <row r="35" spans="1:10">
      <c r="H35" s="20"/>
      <c r="I35" s="20"/>
      <c r="J35" s="20"/>
    </row>
    <row r="36" spans="1:10">
      <c r="E36" s="22"/>
      <c r="F36" s="22"/>
      <c r="G36" s="22"/>
      <c r="H36" s="20"/>
      <c r="I36" s="20"/>
      <c r="J36" s="20"/>
    </row>
    <row r="37" spans="1:10">
      <c r="H37" s="20"/>
      <c r="I37" s="20"/>
      <c r="J37" s="20"/>
    </row>
    <row r="38" spans="1:10">
      <c r="H38" s="20"/>
      <c r="I38" s="20"/>
      <c r="J38" s="20"/>
    </row>
    <row r="39" spans="1:10">
      <c r="H39" s="20"/>
      <c r="I39" s="20"/>
      <c r="J39" s="20"/>
    </row>
    <row r="40" spans="1:10">
      <c r="A40" s="15"/>
      <c r="B40" s="15"/>
      <c r="C40" s="15"/>
      <c r="D40" s="16"/>
      <c r="E40" s="16"/>
      <c r="F40" s="16"/>
      <c r="G40" s="16"/>
      <c r="H40" s="16"/>
      <c r="I40" s="16"/>
      <c r="J40" s="16"/>
    </row>
    <row r="41" spans="1:10">
      <c r="H41" s="20"/>
      <c r="I41" s="20"/>
      <c r="J41" s="20"/>
    </row>
    <row r="42" spans="1:10">
      <c r="H42" s="20"/>
      <c r="I42" s="20"/>
      <c r="J42" s="20"/>
    </row>
    <row r="43" spans="1:10">
      <c r="E43" s="22"/>
      <c r="F43" s="22"/>
      <c r="G43" s="22"/>
      <c r="H43" s="20"/>
      <c r="I43" s="20"/>
      <c r="J43" s="20"/>
    </row>
    <row r="44" spans="1:10">
      <c r="H44" s="20"/>
      <c r="I44" s="20"/>
      <c r="J44" s="20"/>
    </row>
    <row r="45" spans="1:10" ht="26.25">
      <c r="A45" s="2"/>
      <c r="B45" s="2"/>
      <c r="C45" s="2"/>
      <c r="D45" s="2"/>
      <c r="E45" s="2"/>
      <c r="F45" s="2"/>
      <c r="G45" s="2"/>
      <c r="H45" s="20"/>
      <c r="I45" s="20"/>
      <c r="J45" s="20"/>
    </row>
    <row r="46" spans="1:10" ht="20.25">
      <c r="A46" s="3"/>
      <c r="B46" s="3"/>
      <c r="C46" s="3"/>
      <c r="D46" s="3"/>
      <c r="E46" s="3"/>
      <c r="F46" s="3"/>
      <c r="G46" s="3"/>
      <c r="H46" s="20"/>
      <c r="I46" s="20"/>
      <c r="J46" s="20"/>
    </row>
    <row r="47" spans="1:10">
      <c r="H47" s="20"/>
      <c r="I47" s="20"/>
      <c r="J47" s="20"/>
    </row>
    <row r="48" spans="1:10">
      <c r="A48" s="4"/>
      <c r="B48" s="4"/>
      <c r="C48" s="4"/>
      <c r="D48" s="5"/>
      <c r="E48" s="5"/>
      <c r="F48" s="5"/>
      <c r="G48" s="5"/>
      <c r="H48" s="5"/>
      <c r="I48" s="5"/>
      <c r="J48" s="5"/>
    </row>
    <row r="49" spans="1:10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>
      <c r="A50" s="6"/>
      <c r="B50" s="6"/>
      <c r="C50" s="6"/>
      <c r="D50" s="7"/>
      <c r="E50" s="7"/>
      <c r="F50" s="7"/>
      <c r="G50" s="7"/>
      <c r="H50" s="7"/>
      <c r="I50" s="7"/>
      <c r="J50" s="7"/>
    </row>
    <row r="51" spans="1:10">
      <c r="A51" s="9"/>
      <c r="B51" s="9"/>
      <c r="C51" s="9"/>
      <c r="D51" s="10"/>
      <c r="E51" s="10"/>
      <c r="F51" s="10"/>
      <c r="G51" s="10"/>
      <c r="H51" s="10"/>
      <c r="I51" s="10"/>
      <c r="J51" s="10"/>
    </row>
    <row r="52" spans="1:10">
      <c r="A52" s="12"/>
      <c r="B52" s="12"/>
      <c r="C52" s="12"/>
      <c r="D52" s="13"/>
      <c r="E52" s="13"/>
      <c r="F52" s="13"/>
      <c r="G52" s="13"/>
      <c r="H52" s="13"/>
      <c r="I52" s="13"/>
      <c r="J52" s="13"/>
    </row>
    <row r="53" spans="1:10">
      <c r="A53" s="15"/>
      <c r="B53" s="15"/>
      <c r="C53" s="15"/>
      <c r="D53" s="16"/>
      <c r="E53" s="16"/>
      <c r="F53" s="16"/>
      <c r="G53" s="16"/>
      <c r="H53" s="16"/>
      <c r="I53" s="16"/>
      <c r="J53" s="16"/>
    </row>
    <row r="54" spans="1:10">
      <c r="A54" s="15"/>
      <c r="B54" s="15"/>
      <c r="C54" s="15"/>
      <c r="D54" s="16"/>
      <c r="E54" s="16"/>
      <c r="F54" s="16"/>
      <c r="G54" s="16"/>
      <c r="H54" s="16"/>
      <c r="I54" s="16"/>
      <c r="J54" s="16"/>
    </row>
    <row r="55" spans="1:10">
      <c r="H55" s="20"/>
      <c r="I55" s="20"/>
      <c r="J55" s="20"/>
    </row>
    <row r="56" spans="1:10">
      <c r="E56" s="22"/>
      <c r="F56" s="22"/>
      <c r="G56" s="22"/>
      <c r="H56" s="20"/>
      <c r="I56" s="20"/>
      <c r="J56" s="20"/>
    </row>
    <row r="57" spans="1:10">
      <c r="E57" s="22"/>
      <c r="F57" s="22"/>
      <c r="G57" s="22"/>
      <c r="H57" s="20"/>
      <c r="I57" s="20"/>
      <c r="J57" s="20"/>
    </row>
    <row r="58" spans="1:10">
      <c r="H58" s="20"/>
      <c r="I58" s="20"/>
      <c r="J58" s="20"/>
    </row>
    <row r="59" spans="1:10">
      <c r="H59" s="20"/>
      <c r="I59" s="20"/>
      <c r="J59" s="20"/>
    </row>
    <row r="60" spans="1:10">
      <c r="A60" s="15"/>
      <c r="B60" s="15"/>
      <c r="C60" s="15"/>
      <c r="D60" s="16"/>
      <c r="E60" s="16"/>
      <c r="F60" s="16"/>
      <c r="G60" s="16"/>
      <c r="H60" s="16"/>
      <c r="I60" s="16"/>
      <c r="J60" s="16"/>
    </row>
    <row r="61" spans="1:10">
      <c r="H61" s="20"/>
      <c r="I61" s="20"/>
      <c r="J61" s="20"/>
    </row>
    <row r="62" spans="1:10">
      <c r="H62" s="20"/>
      <c r="I62" s="20"/>
      <c r="J62" s="20"/>
    </row>
    <row r="63" spans="1:10">
      <c r="E63" s="22"/>
      <c r="F63" s="22"/>
      <c r="G63" s="22"/>
      <c r="H63" s="20"/>
      <c r="I63" s="20"/>
      <c r="J63" s="20"/>
    </row>
    <row r="64" spans="1:10">
      <c r="E64" s="22"/>
      <c r="F64" s="22"/>
      <c r="G64" s="22"/>
      <c r="H64" s="20"/>
      <c r="I64" s="20"/>
      <c r="J64" s="20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Grad Crikvenica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Perhat</dc:creator>
  <cp:lastModifiedBy>Jasna</cp:lastModifiedBy>
  <cp:lastPrinted>2013-07-02T07:11:28Z</cp:lastPrinted>
  <dcterms:created xsi:type="dcterms:W3CDTF">2009-12-04T13:01:32Z</dcterms:created>
  <dcterms:modified xsi:type="dcterms:W3CDTF">2014-01-16T09:28:29Z</dcterms:modified>
</cp:coreProperties>
</file>